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homewiseinc025.sharepoint.com/sites/RealEstateDevelopment/Shared Documents/03. Projects/Acquisition &amp; Entitlement/Tierra Contenta/Construction/RFP/"/>
    </mc:Choice>
  </mc:AlternateContent>
  <xr:revisionPtr revIDLastSave="0" documentId="8_{8E88D0C4-73D1-4C4A-8BF3-1DCBDD7ABE46}" xr6:coauthVersionLast="47" xr6:coauthVersionMax="47" xr10:uidLastSave="{00000000-0000-0000-0000-000000000000}"/>
  <bookViews>
    <workbookView xWindow="-105" yWindow="0" windowWidth="19410" windowHeight="20985" xr2:uid="{55D210EE-FB5B-4E7E-ACBA-658DE889D202}"/>
  </bookViews>
  <sheets>
    <sheet name="EOC" sheetId="1" r:id="rId1"/>
  </sheets>
  <definedNames>
    <definedName name="_xlnm.Print_Area" localSheetId="0">EOC!$A$1:$F$250</definedName>
    <definedName name="_xlnm.Print_Titles" localSheetId="0">EOC!$6:$7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45" i="1"/>
  <c r="F244" i="1"/>
  <c r="F243" i="1"/>
  <c r="F239" i="1"/>
  <c r="F238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260" i="1"/>
  <c r="F259" i="1"/>
  <c r="F258" i="1"/>
  <c r="F257" i="1"/>
  <c r="F256" i="1"/>
  <c r="F255" i="1"/>
  <c r="F25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235" i="1" l="1"/>
  <c r="F98" i="1"/>
  <c r="F97" i="1"/>
  <c r="F96" i="1"/>
  <c r="F95" i="1"/>
  <c r="F94" i="1"/>
  <c r="F93" i="1"/>
  <c r="F92" i="1"/>
  <c r="F91" i="1"/>
  <c r="F90" i="1"/>
  <c r="F87" i="1"/>
  <c r="F86" i="1"/>
  <c r="F81" i="1"/>
  <c r="F77" i="1"/>
  <c r="F76" i="1"/>
  <c r="F75" i="1"/>
  <c r="F74" i="1"/>
  <c r="F72" i="1"/>
  <c r="F71" i="1"/>
  <c r="F66" i="1"/>
  <c r="F65" i="1"/>
  <c r="F64" i="1"/>
  <c r="F63" i="1"/>
  <c r="F60" i="1"/>
  <c r="F59" i="1"/>
  <c r="F58" i="1"/>
  <c r="F57" i="1"/>
  <c r="F56" i="1"/>
  <c r="F55" i="1"/>
  <c r="F54" i="1"/>
  <c r="F53" i="1"/>
  <c r="F52" i="1"/>
  <c r="F51" i="1"/>
  <c r="F46" i="1"/>
  <c r="F45" i="1"/>
  <c r="F44" i="1"/>
  <c r="F43" i="1"/>
  <c r="F42" i="1"/>
  <c r="F41" i="1"/>
  <c r="F40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62" i="1"/>
  <c r="F62" i="1" s="1"/>
  <c r="D61" i="1"/>
  <c r="F61" i="1" s="1"/>
  <c r="F39" i="1"/>
  <c r="F12" i="1"/>
  <c r="F11" i="1"/>
  <c r="F88" i="1"/>
  <c r="F89" i="1"/>
  <c r="F85" i="1"/>
  <c r="F84" i="1"/>
  <c r="F83" i="1"/>
  <c r="F82" i="1"/>
  <c r="F80" i="1"/>
  <c r="F79" i="1"/>
  <c r="F78" i="1"/>
  <c r="F184" i="1" l="1"/>
  <c r="F68" i="1"/>
  <c r="F70" i="1"/>
  <c r="F67" i="1"/>
  <c r="F37" i="1"/>
  <c r="F38" i="1"/>
  <c r="F13" i="1"/>
  <c r="F102" i="1"/>
  <c r="F124" i="1" s="1"/>
  <c r="F50" i="1"/>
  <c r="F10" i="1"/>
  <c r="D137" i="1"/>
  <c r="F137" i="1" s="1"/>
  <c r="D73" i="1"/>
  <c r="F73" i="1" s="1"/>
  <c r="D69" i="1"/>
  <c r="F69" i="1" s="1"/>
  <c r="A11" i="1"/>
  <c r="A12" i="1" s="1"/>
  <c r="A13" i="1" s="1"/>
  <c r="A14" i="1" s="1"/>
  <c r="A15" i="1" s="1"/>
  <c r="A16" i="1" s="1"/>
  <c r="F150" i="1" l="1"/>
  <c r="F99" i="1"/>
  <c r="A17" i="1"/>
  <c r="A18" i="1" s="1"/>
  <c r="A19" i="1" s="1"/>
  <c r="A20" i="1" s="1"/>
  <c r="A21" i="1" s="1"/>
  <c r="F240" i="1"/>
  <c r="F261" i="1"/>
  <c r="F262" i="1" s="1"/>
  <c r="F263" i="1" s="1"/>
  <c r="F47" i="1"/>
  <c r="F219" i="1" l="1"/>
  <c r="F220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l="1"/>
  <c r="A121" i="1" s="1"/>
  <c r="A122" i="1" l="1"/>
  <c r="A123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l="1"/>
  <c r="A149" i="1" s="1"/>
  <c r="A153" i="1" s="1"/>
  <c r="A154" i="1" s="1"/>
  <c r="A155" i="1" l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255" i="1" l="1"/>
  <c r="A256" i="1" s="1"/>
  <c r="A257" i="1" s="1"/>
  <c r="A258" i="1" s="1"/>
  <c r="A259" i="1" s="1"/>
  <c r="A260" i="1" s="1"/>
  <c r="A187" i="1"/>
  <c r="F246" i="1"/>
  <c r="F248" i="1" s="1"/>
  <c r="A188" i="1" l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8" i="1" s="1"/>
  <c r="A239" i="1" s="1"/>
  <c r="A243" i="1" s="1"/>
  <c r="A244" i="1" s="1"/>
  <c r="A245" i="1" s="1"/>
  <c r="F249" i="1"/>
  <c r="F250" i="1" l="1"/>
</calcChain>
</file>

<file path=xl/sharedStrings.xml><?xml version="1.0" encoding="utf-8"?>
<sst xmlns="http://schemas.openxmlformats.org/spreadsheetml/2006/main" count="476" uniqueCount="263">
  <si>
    <t>TIERRA CONTENTA PHASE 3A Backbone Infrastructure RFP #26-01</t>
  </si>
  <si>
    <t>Bid Sheet</t>
  </si>
  <si>
    <t>All unit costs are to be installed costs</t>
  </si>
  <si>
    <t>ITEM</t>
  </si>
  <si>
    <t>UNITS</t>
  </si>
  <si>
    <t>TOTAL</t>
  </si>
  <si>
    <t>UNIT</t>
  </si>
  <si>
    <t>SCHEDULE</t>
  </si>
  <si>
    <t>NUMBER</t>
  </si>
  <si>
    <t>DESCRIPTION</t>
  </si>
  <si>
    <t>QUANTITY</t>
  </si>
  <si>
    <t>COST</t>
  </si>
  <si>
    <t xml:space="preserve"> ROAD GRADING, PAVING AND CONCRETE</t>
  </si>
  <si>
    <t>Clear &amp; Grub, clearing of any trash</t>
  </si>
  <si>
    <t>AC</t>
  </si>
  <si>
    <t>Earthwork Cut, RAW. In place value; no shrinkage or expansion included</t>
  </si>
  <si>
    <t>CY</t>
  </si>
  <si>
    <t>Earthwork Fill, RAW. In place value; no shrinkage or expansion included</t>
  </si>
  <si>
    <t>Earthwork To be Stockpiled on Site (assumes 25% expansion)</t>
  </si>
  <si>
    <t>Earthwork To be Removed from site (alternative)</t>
  </si>
  <si>
    <t>Water Development&amp; Water Cost</t>
  </si>
  <si>
    <t>LS</t>
  </si>
  <si>
    <t>8" Subgrade Prep Roads, curbs, sidewalks and aprons</t>
  </si>
  <si>
    <t>SY</t>
  </si>
  <si>
    <t>6" Base Course Roads (Type 1) TC Cinto Sur Virgin</t>
  </si>
  <si>
    <t>7" Basecourse Roads (Type 1) TC Cinto Norte Virgin</t>
  </si>
  <si>
    <t>8" Base Course Roads (Type 1) Virgin</t>
  </si>
  <si>
    <t>2.5" Asphalt (SPIII) Roads</t>
  </si>
  <si>
    <t>1.5" Asphalt (SPIV) Roads</t>
  </si>
  <si>
    <t>Concrete Road Crossing (pedestrian crossings) 8" Reinforced</t>
  </si>
  <si>
    <t>Asphalt Saw Cut (roadway)</t>
  </si>
  <si>
    <t>LF</t>
  </si>
  <si>
    <t>Asphalt Removal (roadway)</t>
  </si>
  <si>
    <t>Remove and Replace Asphalt Pavement Section Drive to Fire Station, Includes new grading</t>
  </si>
  <si>
    <t>Removal of sidewalk and bike ramps on the east end of PDS</t>
  </si>
  <si>
    <t>Concrete reinforced colored, stamped pavement (8" thick) in Roundabouts</t>
  </si>
  <si>
    <t>3' Center Concrete Median on PDS (2.5 CF/LF)</t>
  </si>
  <si>
    <t>Concrete reinforced drive pad (at sewer line  segment 1 beginning)</t>
  </si>
  <si>
    <t>Remove and Replace 23' Sidewalk, curb and gutter with a Ramp, 3' planter with gravel mulch, new curbing.</t>
  </si>
  <si>
    <t>Valley Gutter and Fillets</t>
  </si>
  <si>
    <t xml:space="preserve">24" Curb and Gutter, Type B, 6" curb </t>
  </si>
  <si>
    <t>12" Curb and Gutter, Mod Type B, 6" curb</t>
  </si>
  <si>
    <t>24" Roll Curb, Type A 6" curb</t>
  </si>
  <si>
    <t>Sidewalk (4" thick) excludes Ramps</t>
  </si>
  <si>
    <t>Turndown Sidewalk Length, does not include flat part of sidewalk which is included above.</t>
  </si>
  <si>
    <t>Sidewalk Ramps with curbs 10' wide</t>
  </si>
  <si>
    <t>Sidewalk Ramps with curbs 6' Wide</t>
  </si>
  <si>
    <t>Sidewalk Ramps with curbs 5' Wide</t>
  </si>
  <si>
    <t>Tactile Strips</t>
  </si>
  <si>
    <t>EA</t>
  </si>
  <si>
    <t>12" Curb Cuts</t>
  </si>
  <si>
    <t>Remove Existing Type 3 Barracades and Patch Asphalt on east end of PDS</t>
  </si>
  <si>
    <t>Remove Existing Chain Link Fence within Right of Way on west end of PDS</t>
  </si>
  <si>
    <t xml:space="preserve">Pedestrian Railing  </t>
  </si>
  <si>
    <t>W-Beam Guardrail</t>
  </si>
  <si>
    <t>Guardrail End Terminals</t>
  </si>
  <si>
    <t>Subtotal On-Site Grading/Paving/Concrete</t>
  </si>
  <si>
    <t>TRAILS</t>
  </si>
  <si>
    <t>Asphalt Path Sawcut  (PDS Sta 12+75)</t>
  </si>
  <si>
    <t>Asphalt Path Removal, Regrades and Replace  (PDS Sta 12+75)</t>
  </si>
  <si>
    <t>Sewer Trail Segment 1 - 6" Subgrade Prep</t>
  </si>
  <si>
    <t>Sewer Trail Segment 1 - 4" Compacted Basecourse</t>
  </si>
  <si>
    <t>Sewer  Trail Segment 1 -  2" SPIV Asphalt</t>
  </si>
  <si>
    <t>Sewer Trail Segment 1 - Sign Post and Single Sign</t>
  </si>
  <si>
    <t>Sidewalk through 40' wide Open Space - Clear &amp; Grub  (sheet 11J)</t>
  </si>
  <si>
    <t>Sidewalk through 40' wide Open Space- earthwork Cut</t>
  </si>
  <si>
    <t>Sidewalk through 40' wide Open Space- earthwork Fill</t>
  </si>
  <si>
    <t>Sidewalk through 40' wide - 4" thick, 5' wide sidewalk</t>
  </si>
  <si>
    <t>Community Trails (sheets 11B-D) - Clear &amp; Grub</t>
  </si>
  <si>
    <t>Community Trails (sheets 11B-D) - Cut Raw</t>
  </si>
  <si>
    <t>Community Trails (sheets 11B-D) - Fill Raw</t>
  </si>
  <si>
    <t>Community Trails (sheets 11B-D) - 6" Subgrade Prep</t>
  </si>
  <si>
    <t>Community Trails (sheets 11B-D) -  4" Type 1 Basecourse</t>
  </si>
  <si>
    <t>Community Trails (sheets 11B-D) - 2" SPIV Asphalt</t>
  </si>
  <si>
    <t>Community Trails (sheets 11B-D) - Sign Post and Single Sign</t>
  </si>
  <si>
    <t>Community Trails (sheets 11B-D) -18" CMP</t>
  </si>
  <si>
    <t>Community Trails (sheets 11B-D) -18" CMP End Sections</t>
  </si>
  <si>
    <t>Community Trails (sheets 11B-D) -24" CMP</t>
  </si>
  <si>
    <t>Community Trails (sheets 11B-D) -24" CMP End Sections</t>
  </si>
  <si>
    <t>Community Trails (sheets 11B-D) - 30" CMP</t>
  </si>
  <si>
    <t>Community Trails (sheets 11B-D) - 30" CMP End Sections</t>
  </si>
  <si>
    <t>Community Trails (sheets 11B-D) - Rip Rap Pads, 1' thick</t>
  </si>
  <si>
    <t>Community Trails (sheets 11B-D) - Pedestrian Railing</t>
  </si>
  <si>
    <t>Southwest Trail (sheet 11E) - Clear &amp; Grub</t>
  </si>
  <si>
    <t>Southwest Trail (sheet 11E )-Cut Raw</t>
  </si>
  <si>
    <t>Southwest Trail (sheet 11E) - Fill Raw</t>
  </si>
  <si>
    <t>Southwest Trail (sheet 11E) - 6" Subgrade Prep</t>
  </si>
  <si>
    <t>Southwest Trail (sheet 11E) - 4" Type 1 Basecourse</t>
  </si>
  <si>
    <t>Southwest Trail (sheet 11E) -  2" SPIV Asphalt</t>
  </si>
  <si>
    <t>Southwest Trail (sheet 11E) - Sign Post and Single Sign</t>
  </si>
  <si>
    <t>Southwest Trail (sheet 11E) - 18" CMP</t>
  </si>
  <si>
    <t>Southwest Trail (sheet 11E) - 18" CMP End Section</t>
  </si>
  <si>
    <t>Southwest Trail (sheet 11E) - 24" CMP</t>
  </si>
  <si>
    <t>Southwest Trail (sheet 11E) - 24" CMP  End Section</t>
  </si>
  <si>
    <t>Southwest Trail (sheet 11E) - 42" CMP</t>
  </si>
  <si>
    <t>Southwest Trail (sheet 11E) - 42" CMP  End Section</t>
  </si>
  <si>
    <t>Southwest Trail (sheet 11E) - Rock Line Entrance</t>
  </si>
  <si>
    <t>Southwest Trail (sheet 11E) - Rip-Rap Pad, 1' thick</t>
  </si>
  <si>
    <t>South Trail (sheets 11F -G) - Clear &amp; Grub</t>
  </si>
  <si>
    <t>South Trail (sheets 11F -G) - Cut Raw</t>
  </si>
  <si>
    <t>South Trail (sheets 11F -G) - Fill Raw</t>
  </si>
  <si>
    <t>South Trail (sheets 11F -G) - 6" Subgrade Prep</t>
  </si>
  <si>
    <t>South Trail (sheets 11F -G) - 4" Type 1 Basecourse</t>
  </si>
  <si>
    <t>South Trail (sheets 11F -G) -  2" SPIV Asphalt</t>
  </si>
  <si>
    <t>Concrete Collar added to sewer manhole</t>
  </si>
  <si>
    <t>South Trail (sheets 11F -G) - Sidewalk Culvert 10' long</t>
  </si>
  <si>
    <t>Silt Fencing, trails only</t>
  </si>
  <si>
    <t>Subtotal on Trails</t>
  </si>
  <si>
    <t>STRIPING, PAVEMENT MARKINGS AND SIGNAGE (excludes trail signage)</t>
  </si>
  <si>
    <t>Red paint on curb  (10' either side of hydrant)</t>
  </si>
  <si>
    <t>Continental  Cross Walk Striping Pre-Formed</t>
  </si>
  <si>
    <t>SF</t>
  </si>
  <si>
    <t>Parallel Crosswalk Striping Pre-Formed</t>
  </si>
  <si>
    <t>4" White Stripe</t>
  </si>
  <si>
    <t>4" White Stripe Dashed</t>
  </si>
  <si>
    <t xml:space="preserve">8" White Stripe </t>
  </si>
  <si>
    <t>8" White Dashed Stripe</t>
  </si>
  <si>
    <t>4" Yellow Stripe</t>
  </si>
  <si>
    <t>2' White Striped Median ( 3' linear feet of 4" striping per linear foot of median)</t>
  </si>
  <si>
    <t>12" Wide Stop Bar Pre-Formed</t>
  </si>
  <si>
    <t xml:space="preserve">Green Paint </t>
  </si>
  <si>
    <t>Pavement Arrows Pre-Formed</t>
  </si>
  <si>
    <t>Bike Lane Symbols and Arrow Pre-Formed (2 piece ea)</t>
  </si>
  <si>
    <t>Bike Symbol  Pre-Formed (1 piece)</t>
  </si>
  <si>
    <t>Yield Line Markings Pre-Formed</t>
  </si>
  <si>
    <t>White Deflection Striping</t>
  </si>
  <si>
    <t>Yellow Deflection Striping</t>
  </si>
  <si>
    <t>Street Sign Post with a Single Sign</t>
  </si>
  <si>
    <t>Street Sign Post with 2 Signs</t>
  </si>
  <si>
    <t>Replace W11-2 with W11-15 on Ex. Post</t>
  </si>
  <si>
    <t>RRFB</t>
  </si>
  <si>
    <t>Type 3 Barricade</t>
  </si>
  <si>
    <t>Subtotal Striping, Pavement Markings and Signage</t>
  </si>
  <si>
    <t>ON-SITE DRAINAGE (EXCLUDES PONDS AND TRAILS)</t>
  </si>
  <si>
    <t>18" CMP</t>
  </si>
  <si>
    <t>18" CMP End Sections</t>
  </si>
  <si>
    <t>24" CMP</t>
  </si>
  <si>
    <t>24" CMP End Sections</t>
  </si>
  <si>
    <t>24" 22.5 Deg. Elbow</t>
  </si>
  <si>
    <t xml:space="preserve">36" CMP   </t>
  </si>
  <si>
    <t>36" CMP End Section</t>
  </si>
  <si>
    <t>48" CMP</t>
  </si>
  <si>
    <t>48" CMP End Section</t>
  </si>
  <si>
    <t>72" RCP</t>
  </si>
  <si>
    <t>72" CMP</t>
  </si>
  <si>
    <t>72" Metal End Section with Safety Grate, 36' long</t>
  </si>
  <si>
    <t>6' Diameter Storm Drain Manhole with top grate, 6', 8', 6', 9',  height excluding 10" slab</t>
  </si>
  <si>
    <t>8' Diameter Storm Drain Manhole. 8', 15.5', 19' height excluding 10" slab</t>
  </si>
  <si>
    <t>Type 1A Drop Inlet</t>
  </si>
  <si>
    <t>3 x 3 Median Drop Inlet w/ Urban Grates</t>
  </si>
  <si>
    <t>4 x 4 Median Drop Inlet w/ Urban Grates</t>
  </si>
  <si>
    <t>4.5x4.5 Median Drop Inlet w/Urban Grates</t>
  </si>
  <si>
    <t>Rock-Lined Entrance at CMP</t>
  </si>
  <si>
    <t>Concrete Head Walls at A1 culverts</t>
  </si>
  <si>
    <t>Concrete Head Walls foundations at A1 Culverts</t>
  </si>
  <si>
    <t>Rip-Rap Pad, 1' THICK</t>
  </si>
  <si>
    <t>V-Shape Run down</t>
  </si>
  <si>
    <t>Subtotal  On-Site Drainage (Excludes Ponds and Trails)</t>
  </si>
  <si>
    <t>POND IMPROVEMENTS</t>
  </si>
  <si>
    <t>Pond A1 - Grading Cut (raw in place; not included in grading above)</t>
  </si>
  <si>
    <t>Pond A1 - Grading Fill (raw in place; not included in grading above)</t>
  </si>
  <si>
    <t>Pond A1 Wired Wrapped, 1' Thick, Rip Rap Pad</t>
  </si>
  <si>
    <t>Pond A1 Fine Grading</t>
  </si>
  <si>
    <t>Remove Existing End Section at Pond A1 outlet</t>
  </si>
  <si>
    <t>Pond  A1 Outlet Structure</t>
  </si>
  <si>
    <t>Pond A1 Fencing</t>
  </si>
  <si>
    <t>Pond A1Entry Gate</t>
  </si>
  <si>
    <t>B Ponds Wired Rip Rap Pads, 1' Thick</t>
  </si>
  <si>
    <t>B Ponds 12" CMP</t>
  </si>
  <si>
    <t>Gabions</t>
  </si>
  <si>
    <t>Pond C1 - Earthen Dam Fill (raw in place; not included in grading above)</t>
  </si>
  <si>
    <t>Pond C1 Outlet Structure</t>
  </si>
  <si>
    <t>Pond C1 Fencing</t>
  </si>
  <si>
    <t>Pond C1 Entry Gate</t>
  </si>
  <si>
    <t>Pond C1 42" CMP</t>
  </si>
  <si>
    <t>Pond C1 42" CMP End Section</t>
  </si>
  <si>
    <t>Pond C1 10' Rock Lined Swale/Weir</t>
  </si>
  <si>
    <t>Pond E1 - Grading Cut (raw in place; not included in grading above)</t>
  </si>
  <si>
    <t>Pond E1 - Grading Fill (raw in place; not included in grading above)</t>
  </si>
  <si>
    <t>Pond E1 Fine Grading</t>
  </si>
  <si>
    <t>Pond  E1 Outlet Structure</t>
  </si>
  <si>
    <t>Pond E1 Fencing</t>
  </si>
  <si>
    <t>Pond E1 Entry Gate</t>
  </si>
  <si>
    <t>Pond E1 5' wide Rock Lined Swale/Weir</t>
  </si>
  <si>
    <t>Pond E1 6' wide Rock Lined Swale</t>
  </si>
  <si>
    <t>Pond E1 24" CMP</t>
  </si>
  <si>
    <t>Pond E1 24" CMP End Section</t>
  </si>
  <si>
    <t>Pond I1 Outlet Structure</t>
  </si>
  <si>
    <t>Staff Gauge on a Post</t>
  </si>
  <si>
    <t>Gauge painted on Outlet Structure</t>
  </si>
  <si>
    <t>Subtotal Pond Improvements</t>
  </si>
  <si>
    <t>WATER SYSTEM</t>
  </si>
  <si>
    <t>12" C900 Waterline, T &amp; B, w/ restraints and fittings</t>
  </si>
  <si>
    <t>12" DI Waterline, T &amp; B, w/ restraints and fittings</t>
  </si>
  <si>
    <t>8" C900 Waterline, T &amp; B, w/ restraints and fittings</t>
  </si>
  <si>
    <t>6" DI Waterline, T &amp; B, w/ restraints and fittings</t>
  </si>
  <si>
    <t>Fire Hydrant</t>
  </si>
  <si>
    <t>12" Gate Valve w/ valve box</t>
  </si>
  <si>
    <t>8" Gate Valve w/valve box</t>
  </si>
  <si>
    <t>6" Gate Valve w/valve box</t>
  </si>
  <si>
    <t>8" Cap</t>
  </si>
  <si>
    <t>12"x12"x6" Tee</t>
  </si>
  <si>
    <t>12"x12"x8" Tee</t>
  </si>
  <si>
    <t>16'-16" Steel Casing with End Seals</t>
  </si>
  <si>
    <t>8"x8"x8" Tee</t>
  </si>
  <si>
    <t>8"x8"x6" Tee</t>
  </si>
  <si>
    <t>12" Cross</t>
  </si>
  <si>
    <t>8" Cross</t>
  </si>
  <si>
    <t>12" 11.25 Deg. Elbow</t>
  </si>
  <si>
    <t>12" 22.5 Deg. Elbow</t>
  </si>
  <si>
    <t>12" 45 Deg. Elbow</t>
  </si>
  <si>
    <t>8" 11.25 Deg. Elbow</t>
  </si>
  <si>
    <t>8" 22.5 Deg. Elbow</t>
  </si>
  <si>
    <t>8" 45 Deg. Elbow</t>
  </si>
  <si>
    <t>1" Air-Vacuum Relief Valve and Box</t>
  </si>
  <si>
    <t>2" Air-Vacuum Relief Valve and Box</t>
  </si>
  <si>
    <t>12"x8" Reducer</t>
  </si>
  <si>
    <t>Non Pressured Connection</t>
  </si>
  <si>
    <t>Irrigation Service line with 1" meter can (does not included back flow preventors)</t>
  </si>
  <si>
    <t>Irrigation Service line with 1.5" meter can (does not included back flow preventors)</t>
  </si>
  <si>
    <t>Remove existing flush hydrant and valve box and install 2" cap and blocking</t>
  </si>
  <si>
    <t>Remove existing 12" cap and blocking</t>
  </si>
  <si>
    <t>Pressure Testing</t>
  </si>
  <si>
    <t>Bact T Testing</t>
  </si>
  <si>
    <t>Bonding</t>
  </si>
  <si>
    <t>Subtotal On-Site Water</t>
  </si>
  <si>
    <t>SEWER SYSTEM</t>
  </si>
  <si>
    <t>8" T&amp;B SAS 0-8' Deep SDR 26, inc. video taping and pressure testing lines</t>
  </si>
  <si>
    <t>8" T&amp;B SAS 8-10' Deep SDR 26, inc. video taping and pressure testing lines</t>
  </si>
  <si>
    <t>8" T&amp;B SAS 10.1-13.0' Deep SDR 26, inc. video taping and pressure testing lines</t>
  </si>
  <si>
    <t>4' Dia. MH 0-8' Deep</t>
  </si>
  <si>
    <t>4' Dia. MH 8-10' Deep</t>
  </si>
  <si>
    <t>8" Cap and rebar placed at end with 4" PVC.</t>
  </si>
  <si>
    <t>Mechanical Joints on Segment 5</t>
  </si>
  <si>
    <t>Connection to an Ex. Drop Structure</t>
  </si>
  <si>
    <t>Connection to an Ex. Drop Structure with Rebuild of structure at new invert</t>
  </si>
  <si>
    <t>Raise or lower Rim on Existing 6' Dia. Manhole and adding concrete collar</t>
  </si>
  <si>
    <t>Core Drill and Connect to Existing Manhole</t>
  </si>
  <si>
    <t>20" band of Epoxy Lining on Ex. Manhole at new penetration, ACI #6</t>
  </si>
  <si>
    <t>Subtotal On-Site Sewer</t>
  </si>
  <si>
    <t>ON-SITE RETAINING WALLS</t>
  </si>
  <si>
    <t>Retaining Walls, exposed plus 2' assumed buried</t>
  </si>
  <si>
    <t>Retaining Wall Footer</t>
  </si>
  <si>
    <t>Subtotal On-Site Retaining Walls</t>
  </si>
  <si>
    <t>PROJECT MISCELLANEOUS</t>
  </si>
  <si>
    <t>As-Built Plans for Project</t>
  </si>
  <si>
    <t>Project Construction Staking</t>
  </si>
  <si>
    <t>Project Traffic Control</t>
  </si>
  <si>
    <t>Subtotal Project Misc.</t>
  </si>
  <si>
    <t>Subtotal</t>
  </si>
  <si>
    <t>NM GRT</t>
  </si>
  <si>
    <t>Grand Total</t>
  </si>
  <si>
    <t>BID ALTERNATE #1: PROJECT SWPPP REQUIREMENTS</t>
  </si>
  <si>
    <t>SWPPP Plan</t>
  </si>
  <si>
    <t>SWPPP Monitoring</t>
  </si>
  <si>
    <t>MO</t>
  </si>
  <si>
    <t>Wired Rock Construction Entrance</t>
  </si>
  <si>
    <t>Silt Fence, Does not include trail silt fencing</t>
  </si>
  <si>
    <t>Notice Board</t>
  </si>
  <si>
    <t>Storage Yard</t>
  </si>
  <si>
    <t>Concrete Washout</t>
  </si>
  <si>
    <t>Subtotal Bid Alternate #1: Project SWPPP</t>
  </si>
  <si>
    <t>Bid Alternate #1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</si>
</sst>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$&quot;#,##0.00"/>
    <numFmt numFmtId="165" formatCode="[$-409]m/d/yyyy"/>
    <numFmt numFmtId="166" formatCode="[$-409]d\-mmm\-yy"/>
    <numFmt numFmtId="167" formatCode="&quot; $&quot;#,##0.00&quot; &quot;;&quot; $(&quot;#,##0.00&quot;)&quot;;&quot; $-&quot;#&quot; &quot;;&quot; &quot;@&quot; &quot;"/>
    <numFmt numFmtId="168" formatCode="&quot; &quot;#,##0.00&quot; &quot;;&quot; (&quot;#,##0.00&quot;)&quot;;&quot; -&quot;#&quot; &quot;;&quot; &quot;@&quot; &quot;"/>
    <numFmt numFmtId="169" formatCode="0.0000%"/>
    <numFmt numFmtId="170" formatCode="_(* #,##0.0_);_(* \(#,##0.0\);_(* &quot;-&quot;??_);_(@_)"/>
    <numFmt numFmtId="171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FF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</font>
    <font>
      <sz val="10"/>
      <color rgb="FF000000"/>
      <name val="Arial"/>
      <family val="2"/>
    </font>
    <font>
      <sz val="11"/>
      <color rgb="FF000000"/>
      <name val="Helvetica Neue"/>
    </font>
    <font>
      <sz val="11"/>
      <color theme="1"/>
      <name val="Aptos Narrow"/>
      <family val="2"/>
      <scheme val="minor"/>
    </font>
    <font>
      <sz val="2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167" fontId="1" fillId="0" borderId="0" applyBorder="0" applyProtection="0"/>
    <xf numFmtId="0" fontId="8" fillId="0" borderId="0"/>
    <xf numFmtId="168" fontId="10" fillId="0" borderId="0" applyBorder="0" applyProtection="0"/>
    <xf numFmtId="167" fontId="10" fillId="0" borderId="0" applyBorder="0" applyProtection="0"/>
    <xf numFmtId="0" fontId="11" fillId="0" borderId="0" applyNumberFormat="0" applyBorder="0" applyProtection="0">
      <alignment vertical="top"/>
    </xf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0" applyFont="1"/>
    <xf numFmtId="166" fontId="2" fillId="0" borderId="0" xfId="1" applyNumberFormat="1" applyFont="1"/>
    <xf numFmtId="0" fontId="2" fillId="0" borderId="1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5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164" fontId="6" fillId="0" borderId="0" xfId="1" applyNumberFormat="1" applyFont="1"/>
    <xf numFmtId="0" fontId="3" fillId="0" borderId="0" xfId="1" applyFont="1" applyAlignment="1">
      <alignment horizontal="right"/>
    </xf>
    <xf numFmtId="168" fontId="3" fillId="0" borderId="0" xfId="1" applyNumberFormat="1" applyFont="1" applyAlignment="1">
      <alignment horizontal="left"/>
    </xf>
    <xf numFmtId="169" fontId="2" fillId="0" borderId="0" xfId="1" applyNumberFormat="1" applyFont="1" applyAlignment="1">
      <alignment horizontal="right"/>
    </xf>
    <xf numFmtId="164" fontId="0" fillId="0" borderId="0" xfId="0" applyNumberFormat="1"/>
    <xf numFmtId="164" fontId="7" fillId="0" borderId="0" xfId="0" applyNumberFormat="1" applyFont="1" applyAlignment="1">
      <alignment horizontal="left"/>
    </xf>
    <xf numFmtId="0" fontId="3" fillId="0" borderId="0" xfId="1" applyFont="1" applyAlignment="1">
      <alignment wrapText="1"/>
    </xf>
    <xf numFmtId="164" fontId="3" fillId="0" borderId="0" xfId="0" applyNumberFormat="1" applyFont="1"/>
    <xf numFmtId="0" fontId="7" fillId="0" borderId="0" xfId="0" applyFont="1"/>
    <xf numFmtId="0" fontId="13" fillId="0" borderId="0" xfId="1" applyFont="1" applyAlignment="1">
      <alignment horizontal="center"/>
    </xf>
    <xf numFmtId="170" fontId="3" fillId="0" borderId="0" xfId="8" applyNumberFormat="1" applyFont="1"/>
    <xf numFmtId="171" fontId="3" fillId="0" borderId="0" xfId="8" applyNumberFormat="1" applyFont="1" applyAlignment="1">
      <alignment horizontal="right"/>
    </xf>
    <xf numFmtId="171" fontId="3" fillId="0" borderId="0" xfId="8" applyNumberFormat="1" applyFont="1"/>
    <xf numFmtId="171" fontId="7" fillId="0" borderId="0" xfId="8" applyNumberFormat="1" applyFont="1" applyAlignment="1">
      <alignment horizontal="right"/>
    </xf>
    <xf numFmtId="171" fontId="7" fillId="0" borderId="0" xfId="8" applyNumberFormat="1" applyFont="1"/>
    <xf numFmtId="171" fontId="9" fillId="0" borderId="0" xfId="8" applyNumberFormat="1" applyFont="1" applyAlignment="1">
      <alignment horizontal="right"/>
    </xf>
    <xf numFmtId="43" fontId="3" fillId="0" borderId="0" xfId="8" applyFont="1" applyAlignment="1">
      <alignment horizontal="right"/>
    </xf>
    <xf numFmtId="43" fontId="2" fillId="0" borderId="2" xfId="8" applyFont="1" applyBorder="1" applyAlignment="1">
      <alignment horizontal="center"/>
    </xf>
    <xf numFmtId="43" fontId="2" fillId="0" borderId="4" xfId="8" applyFont="1" applyBorder="1" applyAlignment="1">
      <alignment horizontal="center"/>
    </xf>
    <xf numFmtId="43" fontId="4" fillId="0" borderId="0" xfId="8" applyFont="1" applyAlignment="1">
      <alignment horizontal="right"/>
    </xf>
    <xf numFmtId="43" fontId="3" fillId="0" borderId="0" xfId="8" applyFont="1"/>
    <xf numFmtId="43" fontId="0" fillId="0" borderId="0" xfId="8" applyFont="1"/>
    <xf numFmtId="165" fontId="2" fillId="0" borderId="0" xfId="1" applyNumberFormat="1" applyFont="1" applyAlignment="1">
      <alignment horizontal="left"/>
    </xf>
  </cellXfs>
  <cellStyles count="9">
    <cellStyle name="Comma" xfId="8" builtinId="3"/>
    <cellStyle name="Comma 2" xfId="5" xr:uid="{D5C1B9C4-B674-400C-B409-A943A5F13DF5}"/>
    <cellStyle name="Currency 2" xfId="6" xr:uid="{BE76D8AA-8125-4842-8DC5-0862C26D6DD4}"/>
    <cellStyle name="Excel Built-in Normal" xfId="4" xr:uid="{EFA65B8C-057C-4243-8259-C9E6FAD1D998}"/>
    <cellStyle name="Excel Built-in Normal 1" xfId="2" xr:uid="{5EC3B1FC-C288-409D-A388-FBD50139AFB7}"/>
    <cellStyle name="Excel Built-in Normal 2" xfId="1" xr:uid="{DA2B4EB9-7814-41FB-A4BD-005B2C13AB07}"/>
    <cellStyle name="Excel_BuiltIn_Currency 1" xfId="3" xr:uid="{6818715D-5828-4E34-AE11-E7866DA2C0E5}"/>
    <cellStyle name="Normal" xfId="0" builtinId="0"/>
    <cellStyle name="Normal 4" xfId="7" xr:uid="{23910DBB-008F-4EE2-8916-3871F6F6F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52BE-D690-4C09-93EA-24A308840822}">
  <sheetPr>
    <pageSetUpPr fitToPage="1"/>
  </sheetPr>
  <dimension ref="A1:H263"/>
  <sheetViews>
    <sheetView tabSelected="1" zoomScaleNormal="100" workbookViewId="0">
      <selection activeCell="B18" sqref="B18"/>
    </sheetView>
  </sheetViews>
  <sheetFormatPr defaultRowHeight="14.45"/>
  <cols>
    <col min="2" max="2" width="84.7109375" customWidth="1"/>
    <col min="4" max="4" width="10.7109375" style="42" customWidth="1"/>
    <col min="5" max="5" width="13.7109375" customWidth="1"/>
    <col min="6" max="6" width="14.28515625" customWidth="1"/>
    <col min="7" max="7" width="12.28515625" bestFit="1" customWidth="1"/>
    <col min="8" max="8" width="11.140625" bestFit="1" customWidth="1"/>
    <col min="9" max="9" width="13.7109375" bestFit="1" customWidth="1"/>
    <col min="10" max="10" width="11.140625" bestFit="1" customWidth="1"/>
    <col min="11" max="11" width="33.7109375" customWidth="1"/>
    <col min="14" max="14" width="11.28515625" customWidth="1"/>
    <col min="15" max="15" width="12.7109375" bestFit="1" customWidth="1"/>
  </cols>
  <sheetData>
    <row r="1" spans="1:7">
      <c r="A1" s="1" t="s">
        <v>0</v>
      </c>
      <c r="B1" s="2"/>
      <c r="C1" s="3"/>
      <c r="D1" s="37"/>
      <c r="E1" s="4"/>
      <c r="F1" s="5"/>
      <c r="G1" s="6"/>
    </row>
    <row r="2" spans="1:7" ht="25.15">
      <c r="A2" s="1" t="s">
        <v>1</v>
      </c>
      <c r="B2" s="2"/>
      <c r="C2" s="30"/>
      <c r="D2" s="37"/>
      <c r="E2" s="4"/>
      <c r="F2" s="5"/>
      <c r="G2" s="6"/>
    </row>
    <row r="3" spans="1:7" hidden="1">
      <c r="A3" s="43">
        <v>46027</v>
      </c>
      <c r="B3" s="43"/>
      <c r="C3" s="3"/>
      <c r="D3" s="37"/>
      <c r="E3" s="4"/>
      <c r="F3" s="5"/>
      <c r="G3" s="6"/>
    </row>
    <row r="4" spans="1:7">
      <c r="A4" s="7" t="s">
        <v>2</v>
      </c>
      <c r="C4" s="3"/>
      <c r="D4" s="37"/>
      <c r="E4" s="4"/>
      <c r="F4" s="5"/>
      <c r="G4" s="6"/>
    </row>
    <row r="5" spans="1:7">
      <c r="A5" s="2"/>
      <c r="C5" s="3"/>
      <c r="D5" s="37"/>
      <c r="E5" s="4"/>
      <c r="F5" s="5"/>
      <c r="G5" s="6"/>
    </row>
    <row r="6" spans="1:7">
      <c r="A6" s="8" t="s">
        <v>3</v>
      </c>
      <c r="B6" s="9"/>
      <c r="C6" s="10" t="s">
        <v>4</v>
      </c>
      <c r="D6" s="38" t="s">
        <v>5</v>
      </c>
      <c r="E6" s="11" t="s">
        <v>6</v>
      </c>
      <c r="F6" s="11" t="s">
        <v>7</v>
      </c>
      <c r="G6" s="6"/>
    </row>
    <row r="7" spans="1:7">
      <c r="A7" s="12" t="s">
        <v>8</v>
      </c>
      <c r="B7" s="13" t="s">
        <v>9</v>
      </c>
      <c r="C7" s="13"/>
      <c r="D7" s="39" t="s">
        <v>10</v>
      </c>
      <c r="E7" s="14" t="s">
        <v>11</v>
      </c>
      <c r="F7" s="14" t="s">
        <v>11</v>
      </c>
      <c r="G7" s="6"/>
    </row>
    <row r="8" spans="1:7">
      <c r="A8" s="2"/>
      <c r="B8" s="2"/>
      <c r="C8" s="3"/>
      <c r="D8" s="40"/>
      <c r="E8" s="4"/>
      <c r="F8" s="5"/>
      <c r="G8" s="6"/>
    </row>
    <row r="9" spans="1:7">
      <c r="A9" s="2"/>
      <c r="B9" s="1" t="s">
        <v>12</v>
      </c>
      <c r="C9" s="3"/>
      <c r="D9" s="40"/>
      <c r="E9" s="4"/>
      <c r="F9" s="5"/>
      <c r="G9" s="6"/>
    </row>
    <row r="10" spans="1:7">
      <c r="A10" s="3">
        <v>1</v>
      </c>
      <c r="B10" s="2" t="s">
        <v>13</v>
      </c>
      <c r="C10" s="3" t="s">
        <v>14</v>
      </c>
      <c r="D10" s="37">
        <v>33.61</v>
      </c>
      <c r="E10" s="4"/>
      <c r="F10" s="5">
        <f t="shared" ref="F10:F46" si="0">D10*E10</f>
        <v>0</v>
      </c>
    </row>
    <row r="11" spans="1:7">
      <c r="A11" s="3">
        <f t="shared" ref="A11:A46" si="1">1+A10</f>
        <v>2</v>
      </c>
      <c r="B11" s="2" t="s">
        <v>15</v>
      </c>
      <c r="C11" s="3" t="s">
        <v>16</v>
      </c>
      <c r="D11" s="32">
        <v>69399</v>
      </c>
      <c r="E11" s="4"/>
      <c r="F11" s="5">
        <f t="shared" si="0"/>
        <v>0</v>
      </c>
    </row>
    <row r="12" spans="1:7">
      <c r="A12" s="3">
        <f t="shared" si="1"/>
        <v>3</v>
      </c>
      <c r="B12" s="2" t="s">
        <v>17</v>
      </c>
      <c r="C12" s="3" t="s">
        <v>16</v>
      </c>
      <c r="D12" s="32">
        <v>23305</v>
      </c>
      <c r="E12" s="4"/>
      <c r="F12" s="5">
        <f t="shared" si="0"/>
        <v>0</v>
      </c>
    </row>
    <row r="13" spans="1:7">
      <c r="A13" s="3">
        <f t="shared" si="1"/>
        <v>4</v>
      </c>
      <c r="B13" s="2" t="s">
        <v>18</v>
      </c>
      <c r="C13" s="3" t="s">
        <v>16</v>
      </c>
      <c r="D13" s="32">
        <v>57168</v>
      </c>
      <c r="E13" s="4"/>
      <c r="F13" s="5">
        <f t="shared" si="0"/>
        <v>0</v>
      </c>
      <c r="G13" s="6"/>
    </row>
    <row r="14" spans="1:7">
      <c r="A14" s="3">
        <f t="shared" si="1"/>
        <v>5</v>
      </c>
      <c r="B14" s="2" t="s">
        <v>19</v>
      </c>
      <c r="C14" s="3" t="s">
        <v>16</v>
      </c>
      <c r="D14" s="32">
        <v>57618</v>
      </c>
      <c r="E14" s="4"/>
      <c r="F14" s="5">
        <f t="shared" si="0"/>
        <v>0</v>
      </c>
      <c r="G14" s="6"/>
    </row>
    <row r="15" spans="1:7">
      <c r="A15" s="3">
        <f t="shared" si="1"/>
        <v>6</v>
      </c>
      <c r="B15" s="2" t="s">
        <v>20</v>
      </c>
      <c r="C15" s="3" t="s">
        <v>21</v>
      </c>
      <c r="D15" s="32">
        <v>1</v>
      </c>
      <c r="E15" s="4"/>
      <c r="F15" s="5">
        <f t="shared" si="0"/>
        <v>0</v>
      </c>
      <c r="G15" s="28"/>
    </row>
    <row r="16" spans="1:7">
      <c r="A16" s="3">
        <f t="shared" si="1"/>
        <v>7</v>
      </c>
      <c r="B16" s="2" t="s">
        <v>22</v>
      </c>
      <c r="C16" s="3" t="s">
        <v>23</v>
      </c>
      <c r="D16" s="32">
        <v>74368</v>
      </c>
      <c r="E16" s="4"/>
      <c r="F16" s="5">
        <f t="shared" si="0"/>
        <v>0</v>
      </c>
      <c r="G16" s="6"/>
    </row>
    <row r="17" spans="1:8">
      <c r="A17" s="3">
        <f t="shared" si="1"/>
        <v>8</v>
      </c>
      <c r="B17" s="2" t="s">
        <v>24</v>
      </c>
      <c r="C17" s="3" t="s">
        <v>23</v>
      </c>
      <c r="D17" s="32">
        <v>14789</v>
      </c>
      <c r="E17" s="4"/>
      <c r="F17" s="5">
        <f t="shared" si="0"/>
        <v>0</v>
      </c>
      <c r="G17" s="6"/>
    </row>
    <row r="18" spans="1:8">
      <c r="A18" s="3">
        <f t="shared" si="1"/>
        <v>9</v>
      </c>
      <c r="B18" s="2" t="s">
        <v>25</v>
      </c>
      <c r="C18" s="3" t="s">
        <v>23</v>
      </c>
      <c r="D18" s="32">
        <v>13508</v>
      </c>
      <c r="E18" s="4"/>
      <c r="F18" s="5">
        <f t="shared" si="0"/>
        <v>0</v>
      </c>
      <c r="G18" s="6"/>
    </row>
    <row r="19" spans="1:8">
      <c r="A19" s="3">
        <f t="shared" si="1"/>
        <v>10</v>
      </c>
      <c r="B19" s="2" t="s">
        <v>26</v>
      </c>
      <c r="C19" s="3" t="s">
        <v>23</v>
      </c>
      <c r="D19" s="32">
        <v>22365</v>
      </c>
      <c r="E19" s="4"/>
      <c r="F19" s="5">
        <f t="shared" si="0"/>
        <v>0</v>
      </c>
      <c r="G19" s="6"/>
    </row>
    <row r="20" spans="1:8">
      <c r="A20" s="3">
        <f t="shared" si="1"/>
        <v>11</v>
      </c>
      <c r="B20" s="2" t="s">
        <v>27</v>
      </c>
      <c r="C20" s="3" t="s">
        <v>23</v>
      </c>
      <c r="D20" s="32">
        <v>50662</v>
      </c>
      <c r="E20" s="4"/>
      <c r="F20" s="5">
        <f t="shared" si="0"/>
        <v>0</v>
      </c>
      <c r="G20" s="6"/>
    </row>
    <row r="21" spans="1:8">
      <c r="A21" s="3">
        <f t="shared" si="1"/>
        <v>12</v>
      </c>
      <c r="B21" s="2" t="s">
        <v>28</v>
      </c>
      <c r="C21" s="3" t="s">
        <v>23</v>
      </c>
      <c r="D21" s="32">
        <v>50662</v>
      </c>
      <c r="E21" s="4"/>
      <c r="F21" s="5">
        <f t="shared" si="0"/>
        <v>0</v>
      </c>
      <c r="G21" s="6"/>
    </row>
    <row r="22" spans="1:8">
      <c r="A22" s="3">
        <f t="shared" si="1"/>
        <v>13</v>
      </c>
      <c r="B22" s="2" t="s">
        <v>29</v>
      </c>
      <c r="C22" s="3" t="s">
        <v>23</v>
      </c>
      <c r="D22" s="32">
        <v>349</v>
      </c>
      <c r="E22" s="4"/>
      <c r="F22" s="5">
        <f t="shared" si="0"/>
        <v>0</v>
      </c>
      <c r="G22" s="6"/>
    </row>
    <row r="23" spans="1:8" ht="14.45" customHeight="1">
      <c r="A23" s="3">
        <f t="shared" si="1"/>
        <v>14</v>
      </c>
      <c r="B23" s="27" t="s">
        <v>30</v>
      </c>
      <c r="C23" s="3" t="s">
        <v>31</v>
      </c>
      <c r="D23" s="32">
        <v>238</v>
      </c>
      <c r="E23" s="4"/>
      <c r="F23" s="5">
        <f t="shared" si="0"/>
        <v>0</v>
      </c>
      <c r="G23" s="6"/>
    </row>
    <row r="24" spans="1:8">
      <c r="A24" s="3">
        <f t="shared" si="1"/>
        <v>15</v>
      </c>
      <c r="B24" s="2" t="s">
        <v>32</v>
      </c>
      <c r="C24" s="3" t="s">
        <v>23</v>
      </c>
      <c r="D24" s="32">
        <v>22</v>
      </c>
      <c r="E24" s="4"/>
      <c r="F24" s="5">
        <f t="shared" si="0"/>
        <v>0</v>
      </c>
      <c r="G24" s="6"/>
    </row>
    <row r="25" spans="1:8">
      <c r="A25" s="3">
        <f t="shared" si="1"/>
        <v>16</v>
      </c>
      <c r="B25" s="2" t="s">
        <v>33</v>
      </c>
      <c r="C25" s="3" t="s">
        <v>23</v>
      </c>
      <c r="D25" s="32">
        <v>82</v>
      </c>
      <c r="E25" s="4"/>
      <c r="F25" s="5">
        <f t="shared" si="0"/>
        <v>0</v>
      </c>
      <c r="G25" s="6"/>
    </row>
    <row r="26" spans="1:8">
      <c r="A26" s="3">
        <f t="shared" si="1"/>
        <v>17</v>
      </c>
      <c r="B26" s="2" t="s">
        <v>34</v>
      </c>
      <c r="C26" s="3" t="s">
        <v>23</v>
      </c>
      <c r="D26" s="32">
        <v>91</v>
      </c>
      <c r="E26" s="4"/>
      <c r="F26" s="5">
        <f t="shared" si="0"/>
        <v>0</v>
      </c>
      <c r="G26" s="28"/>
    </row>
    <row r="27" spans="1:8">
      <c r="A27" s="3">
        <f t="shared" si="1"/>
        <v>18</v>
      </c>
      <c r="B27" s="2" t="s">
        <v>35</v>
      </c>
      <c r="C27" s="3" t="s">
        <v>23</v>
      </c>
      <c r="D27" s="32">
        <v>516</v>
      </c>
      <c r="E27" s="4"/>
      <c r="F27" s="5">
        <f t="shared" si="0"/>
        <v>0</v>
      </c>
    </row>
    <row r="28" spans="1:8">
      <c r="A28" s="3">
        <f t="shared" si="1"/>
        <v>19</v>
      </c>
      <c r="B28" s="2" t="s">
        <v>36</v>
      </c>
      <c r="C28" s="3" t="s">
        <v>31</v>
      </c>
      <c r="D28" s="32">
        <v>575</v>
      </c>
      <c r="E28" s="4"/>
      <c r="F28" s="5">
        <f t="shared" si="0"/>
        <v>0</v>
      </c>
      <c r="H28" s="25"/>
    </row>
    <row r="29" spans="1:8">
      <c r="A29" s="3">
        <f t="shared" si="1"/>
        <v>20</v>
      </c>
      <c r="B29" s="2" t="s">
        <v>37</v>
      </c>
      <c r="C29" s="3" t="s">
        <v>23</v>
      </c>
      <c r="D29" s="32">
        <v>25</v>
      </c>
      <c r="E29" s="4"/>
      <c r="F29" s="5">
        <f t="shared" si="0"/>
        <v>0</v>
      </c>
    </row>
    <row r="30" spans="1:8">
      <c r="A30" s="3">
        <f t="shared" si="1"/>
        <v>21</v>
      </c>
      <c r="B30" s="2" t="s">
        <v>38</v>
      </c>
      <c r="C30" s="3" t="s">
        <v>21</v>
      </c>
      <c r="D30" s="32">
        <v>1</v>
      </c>
      <c r="E30" s="4"/>
      <c r="F30" s="5">
        <f t="shared" si="0"/>
        <v>0</v>
      </c>
      <c r="G30" s="6"/>
    </row>
    <row r="31" spans="1:8">
      <c r="A31" s="3">
        <f t="shared" si="1"/>
        <v>22</v>
      </c>
      <c r="B31" s="2" t="s">
        <v>39</v>
      </c>
      <c r="C31" s="3" t="s">
        <v>23</v>
      </c>
      <c r="D31" s="32">
        <v>936</v>
      </c>
      <c r="E31" s="4"/>
      <c r="F31" s="5">
        <f t="shared" si="0"/>
        <v>0</v>
      </c>
      <c r="G31" s="6"/>
    </row>
    <row r="32" spans="1:8">
      <c r="A32" s="3">
        <f t="shared" si="1"/>
        <v>23</v>
      </c>
      <c r="B32" s="2" t="s">
        <v>40</v>
      </c>
      <c r="C32" s="3" t="s">
        <v>31</v>
      </c>
      <c r="D32" s="32">
        <v>28769</v>
      </c>
      <c r="E32" s="4"/>
      <c r="F32" s="5">
        <f t="shared" si="0"/>
        <v>0</v>
      </c>
      <c r="G32" s="6"/>
    </row>
    <row r="33" spans="1:7">
      <c r="A33" s="3">
        <f t="shared" si="1"/>
        <v>24</v>
      </c>
      <c r="B33" s="2" t="s">
        <v>41</v>
      </c>
      <c r="C33" s="3" t="s">
        <v>31</v>
      </c>
      <c r="D33" s="32">
        <v>390</v>
      </c>
      <c r="E33" s="4"/>
      <c r="F33" s="5">
        <f t="shared" si="0"/>
        <v>0</v>
      </c>
      <c r="G33" s="6"/>
    </row>
    <row r="34" spans="1:7">
      <c r="A34" s="3">
        <f t="shared" si="1"/>
        <v>25</v>
      </c>
      <c r="B34" s="2" t="s">
        <v>42</v>
      </c>
      <c r="C34" s="3" t="s">
        <v>31</v>
      </c>
      <c r="D34" s="32">
        <v>584</v>
      </c>
      <c r="E34" s="4"/>
      <c r="F34" s="5">
        <f t="shared" si="0"/>
        <v>0</v>
      </c>
      <c r="G34" s="6"/>
    </row>
    <row r="35" spans="1:7">
      <c r="A35" s="3">
        <f t="shared" si="1"/>
        <v>26</v>
      </c>
      <c r="B35" s="2" t="s">
        <v>43</v>
      </c>
      <c r="C35" s="3" t="s">
        <v>23</v>
      </c>
      <c r="D35" s="33">
        <v>13953</v>
      </c>
      <c r="E35" s="4"/>
      <c r="F35" s="5">
        <f t="shared" si="0"/>
        <v>0</v>
      </c>
    </row>
    <row r="36" spans="1:7">
      <c r="A36" s="3">
        <f t="shared" si="1"/>
        <v>27</v>
      </c>
      <c r="B36" s="2" t="s">
        <v>44</v>
      </c>
      <c r="C36" s="3" t="s">
        <v>31</v>
      </c>
      <c r="D36" s="33">
        <v>616</v>
      </c>
      <c r="E36" s="4"/>
      <c r="F36" s="5">
        <f t="shared" si="0"/>
        <v>0</v>
      </c>
    </row>
    <row r="37" spans="1:7">
      <c r="A37" s="3">
        <f t="shared" si="1"/>
        <v>28</v>
      </c>
      <c r="B37" s="2" t="s">
        <v>45</v>
      </c>
      <c r="C37" s="3" t="s">
        <v>31</v>
      </c>
      <c r="D37" s="33">
        <v>502</v>
      </c>
      <c r="E37" s="4"/>
      <c r="F37" s="5">
        <f t="shared" si="0"/>
        <v>0</v>
      </c>
    </row>
    <row r="38" spans="1:7">
      <c r="A38" s="3">
        <f t="shared" si="1"/>
        <v>29</v>
      </c>
      <c r="B38" s="2" t="s">
        <v>46</v>
      </c>
      <c r="C38" s="3" t="s">
        <v>31</v>
      </c>
      <c r="D38" s="33">
        <v>432</v>
      </c>
      <c r="E38" s="4"/>
      <c r="F38" s="5">
        <f t="shared" si="0"/>
        <v>0</v>
      </c>
    </row>
    <row r="39" spans="1:7">
      <c r="A39" s="3">
        <f t="shared" si="1"/>
        <v>30</v>
      </c>
      <c r="B39" s="2" t="s">
        <v>47</v>
      </c>
      <c r="C39" s="3" t="s">
        <v>31</v>
      </c>
      <c r="D39" s="33">
        <v>1489</v>
      </c>
      <c r="E39" s="4"/>
      <c r="F39" s="5">
        <f t="shared" si="0"/>
        <v>0</v>
      </c>
    </row>
    <row r="40" spans="1:7">
      <c r="A40" s="3">
        <f t="shared" si="1"/>
        <v>31</v>
      </c>
      <c r="B40" s="2" t="s">
        <v>48</v>
      </c>
      <c r="C40" s="3" t="s">
        <v>49</v>
      </c>
      <c r="D40" s="33">
        <v>166</v>
      </c>
      <c r="E40" s="4"/>
      <c r="F40" s="5">
        <f t="shared" si="0"/>
        <v>0</v>
      </c>
    </row>
    <row r="41" spans="1:7">
      <c r="A41" s="3">
        <f t="shared" si="1"/>
        <v>32</v>
      </c>
      <c r="B41" s="2" t="s">
        <v>50</v>
      </c>
      <c r="C41" s="3" t="s">
        <v>49</v>
      </c>
      <c r="D41" s="32">
        <v>293</v>
      </c>
      <c r="E41" s="4"/>
      <c r="F41" s="5">
        <f t="shared" si="0"/>
        <v>0</v>
      </c>
    </row>
    <row r="42" spans="1:7">
      <c r="A42" s="3">
        <f t="shared" si="1"/>
        <v>33</v>
      </c>
      <c r="B42" s="2" t="s">
        <v>51</v>
      </c>
      <c r="C42" s="3" t="s">
        <v>21</v>
      </c>
      <c r="D42" s="32">
        <v>1</v>
      </c>
      <c r="E42" s="4"/>
      <c r="F42" s="5">
        <f t="shared" si="0"/>
        <v>0</v>
      </c>
      <c r="G42" s="6"/>
    </row>
    <row r="43" spans="1:7">
      <c r="A43" s="3">
        <f t="shared" si="1"/>
        <v>34</v>
      </c>
      <c r="B43" s="2" t="s">
        <v>52</v>
      </c>
      <c r="C43" s="3" t="s">
        <v>21</v>
      </c>
      <c r="D43" s="32">
        <v>1</v>
      </c>
      <c r="E43" s="4"/>
      <c r="F43" s="5">
        <f t="shared" si="0"/>
        <v>0</v>
      </c>
      <c r="G43" s="6"/>
    </row>
    <row r="44" spans="1:7">
      <c r="A44" s="3">
        <f t="shared" si="1"/>
        <v>35</v>
      </c>
      <c r="B44" s="2" t="s">
        <v>53</v>
      </c>
      <c r="C44" s="3" t="s">
        <v>31</v>
      </c>
      <c r="D44" s="33">
        <v>1360</v>
      </c>
      <c r="E44" s="4"/>
      <c r="F44" s="5">
        <f t="shared" si="0"/>
        <v>0</v>
      </c>
      <c r="G44" s="6"/>
    </row>
    <row r="45" spans="1:7">
      <c r="A45" s="3">
        <f t="shared" si="1"/>
        <v>36</v>
      </c>
      <c r="B45" s="2" t="s">
        <v>54</v>
      </c>
      <c r="C45" s="3" t="s">
        <v>31</v>
      </c>
      <c r="D45" s="32">
        <v>1287</v>
      </c>
      <c r="E45" s="4"/>
      <c r="F45" s="5">
        <f t="shared" si="0"/>
        <v>0</v>
      </c>
      <c r="G45" s="6"/>
    </row>
    <row r="46" spans="1:7">
      <c r="A46" s="3">
        <f t="shared" si="1"/>
        <v>37</v>
      </c>
      <c r="B46" s="2" t="s">
        <v>55</v>
      </c>
      <c r="C46" s="3" t="s">
        <v>49</v>
      </c>
      <c r="D46" s="32">
        <v>4</v>
      </c>
      <c r="E46" s="4"/>
      <c r="F46" s="5">
        <f t="shared" si="0"/>
        <v>0</v>
      </c>
      <c r="G46" s="6"/>
    </row>
    <row r="47" spans="1:7">
      <c r="A47" s="16"/>
      <c r="B47" s="17" t="s">
        <v>56</v>
      </c>
      <c r="C47" s="16"/>
      <c r="D47" s="19"/>
      <c r="E47" s="18"/>
      <c r="F47" s="19">
        <f>SUM(F10:F46)</f>
        <v>0</v>
      </c>
      <c r="G47" s="6"/>
    </row>
    <row r="48" spans="1:7">
      <c r="A48" s="3"/>
      <c r="B48" s="2"/>
      <c r="C48" s="3"/>
      <c r="D48" s="37"/>
      <c r="E48" s="4"/>
      <c r="F48" s="5"/>
      <c r="G48" s="6"/>
    </row>
    <row r="49" spans="1:8">
      <c r="A49" s="3"/>
      <c r="B49" s="1" t="s">
        <v>57</v>
      </c>
      <c r="C49" s="3"/>
      <c r="D49" s="37"/>
      <c r="E49" s="4"/>
      <c r="F49" s="5"/>
      <c r="G49" s="6"/>
    </row>
    <row r="50" spans="1:8">
      <c r="A50" s="3">
        <f>1+A46</f>
        <v>38</v>
      </c>
      <c r="B50" s="2" t="s">
        <v>58</v>
      </c>
      <c r="C50" s="3" t="s">
        <v>31</v>
      </c>
      <c r="D50" s="32">
        <v>16</v>
      </c>
      <c r="E50" s="4"/>
      <c r="F50" s="5">
        <f t="shared" ref="F50:F98" si="2">D50*E50</f>
        <v>0</v>
      </c>
      <c r="G50" s="6"/>
    </row>
    <row r="51" spans="1:8">
      <c r="A51" s="3">
        <f t="shared" ref="A51:A98" si="3">1+A50</f>
        <v>39</v>
      </c>
      <c r="B51" s="2" t="s">
        <v>59</v>
      </c>
      <c r="C51" s="3" t="s">
        <v>23</v>
      </c>
      <c r="D51" s="32">
        <v>98</v>
      </c>
      <c r="E51" s="4"/>
      <c r="F51" s="5">
        <f t="shared" si="2"/>
        <v>0</v>
      </c>
      <c r="G51" s="6"/>
    </row>
    <row r="52" spans="1:8">
      <c r="A52" s="3">
        <f t="shared" si="3"/>
        <v>40</v>
      </c>
      <c r="B52" s="2" t="s">
        <v>60</v>
      </c>
      <c r="C52" s="3" t="s">
        <v>23</v>
      </c>
      <c r="D52" s="32">
        <v>4448</v>
      </c>
      <c r="E52" s="4"/>
      <c r="F52" s="5">
        <f t="shared" si="2"/>
        <v>0</v>
      </c>
      <c r="G52" s="6"/>
    </row>
    <row r="53" spans="1:8">
      <c r="A53" s="3">
        <f t="shared" si="3"/>
        <v>41</v>
      </c>
      <c r="B53" s="2" t="s">
        <v>61</v>
      </c>
      <c r="C53" s="3" t="s">
        <v>23</v>
      </c>
      <c r="D53" s="32">
        <v>4448</v>
      </c>
      <c r="E53" s="4"/>
      <c r="F53" s="5">
        <f t="shared" si="2"/>
        <v>0</v>
      </c>
      <c r="G53" s="6"/>
    </row>
    <row r="54" spans="1:8">
      <c r="A54" s="3">
        <f t="shared" si="3"/>
        <v>42</v>
      </c>
      <c r="B54" s="2" t="s">
        <v>62</v>
      </c>
      <c r="C54" s="3" t="s">
        <v>23</v>
      </c>
      <c r="D54" s="32">
        <v>3197</v>
      </c>
      <c r="E54" s="4"/>
      <c r="F54" s="5">
        <f t="shared" si="2"/>
        <v>0</v>
      </c>
      <c r="G54" s="6"/>
    </row>
    <row r="55" spans="1:8">
      <c r="A55" s="3">
        <f t="shared" si="3"/>
        <v>43</v>
      </c>
      <c r="B55" s="2" t="s">
        <v>63</v>
      </c>
      <c r="C55" s="3" t="s">
        <v>49</v>
      </c>
      <c r="D55" s="32">
        <v>1</v>
      </c>
      <c r="E55" s="4"/>
      <c r="F55" s="5">
        <f t="shared" si="2"/>
        <v>0</v>
      </c>
      <c r="H55" s="6"/>
    </row>
    <row r="56" spans="1:8">
      <c r="A56" s="3">
        <f t="shared" si="3"/>
        <v>44</v>
      </c>
      <c r="B56" s="2" t="s">
        <v>64</v>
      </c>
      <c r="C56" s="3" t="s">
        <v>14</v>
      </c>
      <c r="D56" s="37">
        <v>0.04</v>
      </c>
      <c r="E56" s="4"/>
      <c r="F56" s="5">
        <f t="shared" si="2"/>
        <v>0</v>
      </c>
      <c r="H56" s="6"/>
    </row>
    <row r="57" spans="1:8">
      <c r="A57" s="3">
        <f t="shared" si="3"/>
        <v>45</v>
      </c>
      <c r="B57" s="2" t="s">
        <v>65</v>
      </c>
      <c r="C57" s="3" t="s">
        <v>16</v>
      </c>
      <c r="D57" s="32">
        <v>164</v>
      </c>
      <c r="E57" s="4"/>
      <c r="F57" s="5">
        <f t="shared" si="2"/>
        <v>0</v>
      </c>
      <c r="H57" s="6"/>
    </row>
    <row r="58" spans="1:8">
      <c r="A58" s="3">
        <f t="shared" si="3"/>
        <v>46</v>
      </c>
      <c r="B58" s="2" t="s">
        <v>66</v>
      </c>
      <c r="C58" s="3" t="s">
        <v>16</v>
      </c>
      <c r="D58" s="32">
        <v>2</v>
      </c>
      <c r="E58" s="4"/>
      <c r="F58" s="5">
        <f t="shared" si="2"/>
        <v>0</v>
      </c>
      <c r="H58" s="6"/>
    </row>
    <row r="59" spans="1:8">
      <c r="A59" s="3">
        <f t="shared" si="3"/>
        <v>47</v>
      </c>
      <c r="B59" s="2" t="s">
        <v>67</v>
      </c>
      <c r="C59" s="3" t="s">
        <v>23</v>
      </c>
      <c r="D59" s="32">
        <v>471</v>
      </c>
      <c r="E59" s="4"/>
      <c r="F59" s="5">
        <f t="shared" si="2"/>
        <v>0</v>
      </c>
      <c r="H59" s="6"/>
    </row>
    <row r="60" spans="1:8">
      <c r="A60" s="3">
        <f t="shared" si="3"/>
        <v>48</v>
      </c>
      <c r="B60" s="2" t="s">
        <v>68</v>
      </c>
      <c r="C60" s="3" t="s">
        <v>14</v>
      </c>
      <c r="D60" s="37">
        <v>1.1399999999999999</v>
      </c>
      <c r="E60" s="4"/>
      <c r="F60" s="5">
        <f t="shared" si="2"/>
        <v>0</v>
      </c>
      <c r="H60" s="6"/>
    </row>
    <row r="61" spans="1:8">
      <c r="A61" s="3">
        <f t="shared" si="3"/>
        <v>49</v>
      </c>
      <c r="B61" s="2" t="s">
        <v>69</v>
      </c>
      <c r="C61" s="3" t="s">
        <v>16</v>
      </c>
      <c r="D61" s="32">
        <f>674+891</f>
        <v>1565</v>
      </c>
      <c r="E61" s="4"/>
      <c r="F61" s="5">
        <f t="shared" si="2"/>
        <v>0</v>
      </c>
      <c r="H61" s="6"/>
    </row>
    <row r="62" spans="1:8">
      <c r="A62" s="3">
        <f t="shared" si="3"/>
        <v>50</v>
      </c>
      <c r="B62" s="2" t="s">
        <v>70</v>
      </c>
      <c r="C62" s="3" t="s">
        <v>16</v>
      </c>
      <c r="D62" s="32">
        <f>128+204</f>
        <v>332</v>
      </c>
      <c r="E62" s="4"/>
      <c r="F62" s="5">
        <f t="shared" si="2"/>
        <v>0</v>
      </c>
      <c r="G62" s="6"/>
    </row>
    <row r="63" spans="1:8">
      <c r="A63" s="3">
        <f t="shared" si="3"/>
        <v>51</v>
      </c>
      <c r="B63" s="2" t="s">
        <v>71</v>
      </c>
      <c r="C63" s="3" t="s">
        <v>23</v>
      </c>
      <c r="D63" s="32">
        <v>2530</v>
      </c>
      <c r="E63" s="4"/>
      <c r="F63" s="5">
        <f t="shared" si="2"/>
        <v>0</v>
      </c>
      <c r="G63" s="6"/>
    </row>
    <row r="64" spans="1:8">
      <c r="A64" s="3">
        <f t="shared" si="3"/>
        <v>52</v>
      </c>
      <c r="B64" s="2" t="s">
        <v>72</v>
      </c>
      <c r="C64" s="3" t="s">
        <v>23</v>
      </c>
      <c r="D64" s="32">
        <v>2530</v>
      </c>
      <c r="E64" s="4"/>
      <c r="F64" s="5">
        <f t="shared" si="2"/>
        <v>0</v>
      </c>
      <c r="G64" s="6"/>
    </row>
    <row r="65" spans="1:7">
      <c r="A65" s="3">
        <f t="shared" si="3"/>
        <v>53</v>
      </c>
      <c r="B65" s="2" t="s">
        <v>73</v>
      </c>
      <c r="C65" s="3" t="s">
        <v>23</v>
      </c>
      <c r="D65" s="32">
        <v>1798</v>
      </c>
      <c r="E65" s="4"/>
      <c r="F65" s="5">
        <f t="shared" si="2"/>
        <v>0</v>
      </c>
      <c r="G65" s="6"/>
    </row>
    <row r="66" spans="1:7">
      <c r="A66" s="3">
        <f t="shared" si="3"/>
        <v>54</v>
      </c>
      <c r="B66" s="2" t="s">
        <v>74</v>
      </c>
      <c r="C66" s="3" t="s">
        <v>49</v>
      </c>
      <c r="D66" s="32">
        <v>12</v>
      </c>
      <c r="E66" s="4"/>
      <c r="F66" s="5">
        <f t="shared" si="2"/>
        <v>0</v>
      </c>
      <c r="G66" s="6"/>
    </row>
    <row r="67" spans="1:7">
      <c r="A67" s="3">
        <f t="shared" si="3"/>
        <v>55</v>
      </c>
      <c r="B67" s="2" t="s">
        <v>75</v>
      </c>
      <c r="C67" s="3" t="s">
        <v>31</v>
      </c>
      <c r="D67" s="32">
        <v>57</v>
      </c>
      <c r="E67" s="4"/>
      <c r="F67" s="5">
        <f t="shared" si="2"/>
        <v>0</v>
      </c>
      <c r="G67" s="6"/>
    </row>
    <row r="68" spans="1:7">
      <c r="A68" s="3">
        <f t="shared" si="3"/>
        <v>56</v>
      </c>
      <c r="B68" s="2" t="s">
        <v>76</v>
      </c>
      <c r="C68" s="3" t="s">
        <v>49</v>
      </c>
      <c r="D68" s="32">
        <v>4</v>
      </c>
      <c r="E68" s="4"/>
      <c r="F68" s="5">
        <f t="shared" si="2"/>
        <v>0</v>
      </c>
      <c r="G68" s="6"/>
    </row>
    <row r="69" spans="1:7">
      <c r="A69" s="3">
        <f t="shared" si="3"/>
        <v>57</v>
      </c>
      <c r="B69" s="2" t="s">
        <v>77</v>
      </c>
      <c r="C69" s="3" t="s">
        <v>31</v>
      </c>
      <c r="D69" s="32">
        <f>50+20</f>
        <v>70</v>
      </c>
      <c r="E69" s="4"/>
      <c r="F69" s="5">
        <f t="shared" si="2"/>
        <v>0</v>
      </c>
      <c r="G69" s="6"/>
    </row>
    <row r="70" spans="1:7">
      <c r="A70" s="3">
        <f t="shared" si="3"/>
        <v>58</v>
      </c>
      <c r="B70" s="2" t="s">
        <v>78</v>
      </c>
      <c r="C70" s="3" t="s">
        <v>49</v>
      </c>
      <c r="D70" s="32">
        <v>6</v>
      </c>
      <c r="E70" s="4"/>
      <c r="F70" s="5">
        <f t="shared" si="2"/>
        <v>0</v>
      </c>
      <c r="G70" s="6"/>
    </row>
    <row r="71" spans="1:7">
      <c r="A71" s="3">
        <f t="shared" si="3"/>
        <v>59</v>
      </c>
      <c r="B71" s="2" t="s">
        <v>79</v>
      </c>
      <c r="C71" s="3" t="s">
        <v>31</v>
      </c>
      <c r="D71" s="32">
        <v>95</v>
      </c>
      <c r="E71" s="4"/>
      <c r="F71" s="5">
        <f t="shared" si="2"/>
        <v>0</v>
      </c>
      <c r="G71" s="6"/>
    </row>
    <row r="72" spans="1:7">
      <c r="A72" s="3">
        <f t="shared" si="3"/>
        <v>60</v>
      </c>
      <c r="B72" s="2" t="s">
        <v>80</v>
      </c>
      <c r="C72" s="3" t="s">
        <v>49</v>
      </c>
      <c r="D72" s="32">
        <v>4</v>
      </c>
      <c r="E72" s="4"/>
      <c r="F72" s="5">
        <f t="shared" si="2"/>
        <v>0</v>
      </c>
      <c r="G72" s="6"/>
    </row>
    <row r="73" spans="1:7">
      <c r="A73" s="3">
        <f t="shared" si="3"/>
        <v>61</v>
      </c>
      <c r="B73" s="2" t="s">
        <v>81</v>
      </c>
      <c r="C73" s="3" t="s">
        <v>23</v>
      </c>
      <c r="D73" s="37">
        <f>(4*(6*10)+2*(8*15)+(5.5*7.5))/9</f>
        <v>57.916666666666664</v>
      </c>
      <c r="E73" s="4"/>
      <c r="F73" s="5">
        <f t="shared" si="2"/>
        <v>0</v>
      </c>
      <c r="G73" s="6"/>
    </row>
    <row r="74" spans="1:7">
      <c r="A74" s="3">
        <f t="shared" si="3"/>
        <v>62</v>
      </c>
      <c r="B74" s="2" t="s">
        <v>82</v>
      </c>
      <c r="C74" s="3" t="s">
        <v>31</v>
      </c>
      <c r="D74" s="32">
        <v>44</v>
      </c>
      <c r="E74" s="4"/>
      <c r="F74" s="5">
        <f t="shared" si="2"/>
        <v>0</v>
      </c>
      <c r="G74" s="6"/>
    </row>
    <row r="75" spans="1:7">
      <c r="A75" s="3">
        <f t="shared" si="3"/>
        <v>63</v>
      </c>
      <c r="B75" s="29" t="s">
        <v>83</v>
      </c>
      <c r="C75" s="3" t="s">
        <v>14</v>
      </c>
      <c r="D75" s="41">
        <v>0.6</v>
      </c>
      <c r="E75" s="4"/>
      <c r="F75" s="5">
        <f t="shared" si="2"/>
        <v>0</v>
      </c>
      <c r="G75" s="6"/>
    </row>
    <row r="76" spans="1:7">
      <c r="A76" s="3">
        <f t="shared" si="3"/>
        <v>64</v>
      </c>
      <c r="B76" s="6" t="s">
        <v>84</v>
      </c>
      <c r="C76" s="3" t="s">
        <v>16</v>
      </c>
      <c r="D76" s="33">
        <v>500</v>
      </c>
      <c r="E76" s="4"/>
      <c r="F76" s="5">
        <f t="shared" si="2"/>
        <v>0</v>
      </c>
      <c r="G76" s="6"/>
    </row>
    <row r="77" spans="1:7">
      <c r="A77" s="3">
        <f t="shared" si="3"/>
        <v>65</v>
      </c>
      <c r="B77" s="6" t="s">
        <v>85</v>
      </c>
      <c r="C77" s="3" t="s">
        <v>16</v>
      </c>
      <c r="D77" s="33">
        <v>359</v>
      </c>
      <c r="E77" s="4"/>
      <c r="F77" s="5">
        <f t="shared" si="2"/>
        <v>0</v>
      </c>
      <c r="G77" s="6"/>
    </row>
    <row r="78" spans="1:7">
      <c r="A78" s="3">
        <f t="shared" si="3"/>
        <v>66</v>
      </c>
      <c r="B78" s="6" t="s">
        <v>86</v>
      </c>
      <c r="C78" s="3" t="s">
        <v>23</v>
      </c>
      <c r="D78" s="33">
        <v>1580</v>
      </c>
      <c r="E78" s="4"/>
      <c r="F78" s="5">
        <f t="shared" si="2"/>
        <v>0</v>
      </c>
      <c r="G78" s="6"/>
    </row>
    <row r="79" spans="1:7">
      <c r="A79" s="3">
        <f t="shared" si="3"/>
        <v>67</v>
      </c>
      <c r="B79" s="6" t="s">
        <v>87</v>
      </c>
      <c r="C79" s="3" t="s">
        <v>23</v>
      </c>
      <c r="D79" s="33">
        <v>1580</v>
      </c>
      <c r="E79" s="4"/>
      <c r="F79" s="5">
        <f t="shared" si="2"/>
        <v>0</v>
      </c>
      <c r="G79" s="6"/>
    </row>
    <row r="80" spans="1:7">
      <c r="A80" s="3">
        <f t="shared" si="3"/>
        <v>68</v>
      </c>
      <c r="B80" s="6" t="s">
        <v>88</v>
      </c>
      <c r="C80" s="3" t="s">
        <v>23</v>
      </c>
      <c r="D80" s="33">
        <v>1124</v>
      </c>
      <c r="E80" s="4"/>
      <c r="F80" s="5">
        <f t="shared" si="2"/>
        <v>0</v>
      </c>
      <c r="G80" s="6"/>
    </row>
    <row r="81" spans="1:7">
      <c r="A81" s="3">
        <f t="shared" si="3"/>
        <v>69</v>
      </c>
      <c r="B81" s="6" t="s">
        <v>89</v>
      </c>
      <c r="C81" s="3" t="s">
        <v>49</v>
      </c>
      <c r="D81" s="33">
        <v>1</v>
      </c>
      <c r="E81" s="4"/>
      <c r="F81" s="5">
        <f t="shared" si="2"/>
        <v>0</v>
      </c>
      <c r="G81" s="6"/>
    </row>
    <row r="82" spans="1:7">
      <c r="A82" s="3">
        <f t="shared" si="3"/>
        <v>70</v>
      </c>
      <c r="B82" s="6" t="s">
        <v>90</v>
      </c>
      <c r="C82" s="3" t="s">
        <v>31</v>
      </c>
      <c r="D82" s="33">
        <v>20</v>
      </c>
      <c r="E82" s="4"/>
      <c r="F82" s="5">
        <f t="shared" si="2"/>
        <v>0</v>
      </c>
      <c r="G82" s="6"/>
    </row>
    <row r="83" spans="1:7">
      <c r="A83" s="3">
        <f t="shared" si="3"/>
        <v>71</v>
      </c>
      <c r="B83" s="6" t="s">
        <v>91</v>
      </c>
      <c r="C83" s="3" t="s">
        <v>49</v>
      </c>
      <c r="D83" s="33">
        <v>2</v>
      </c>
      <c r="E83" s="4"/>
      <c r="F83" s="5">
        <f t="shared" si="2"/>
        <v>0</v>
      </c>
      <c r="G83" s="6"/>
    </row>
    <row r="84" spans="1:7">
      <c r="A84" s="3">
        <f t="shared" si="3"/>
        <v>72</v>
      </c>
      <c r="B84" s="6" t="s">
        <v>92</v>
      </c>
      <c r="C84" s="3" t="s">
        <v>31</v>
      </c>
      <c r="D84" s="33">
        <v>20</v>
      </c>
      <c r="E84" s="4"/>
      <c r="F84" s="5">
        <f t="shared" si="2"/>
        <v>0</v>
      </c>
      <c r="G84" s="6"/>
    </row>
    <row r="85" spans="1:7">
      <c r="A85" s="3">
        <f t="shared" si="3"/>
        <v>73</v>
      </c>
      <c r="B85" s="6" t="s">
        <v>93</v>
      </c>
      <c r="C85" s="3" t="s">
        <v>49</v>
      </c>
      <c r="D85" s="33">
        <v>2</v>
      </c>
      <c r="E85" s="4"/>
      <c r="F85" s="5">
        <f t="shared" si="2"/>
        <v>0</v>
      </c>
      <c r="G85" s="6"/>
    </row>
    <row r="86" spans="1:7">
      <c r="A86" s="3">
        <f t="shared" si="3"/>
        <v>74</v>
      </c>
      <c r="B86" s="6" t="s">
        <v>94</v>
      </c>
      <c r="C86" s="3" t="s">
        <v>31</v>
      </c>
      <c r="D86" s="33">
        <v>28</v>
      </c>
      <c r="E86" s="4"/>
      <c r="F86" s="5">
        <f t="shared" si="2"/>
        <v>0</v>
      </c>
      <c r="G86" s="6"/>
    </row>
    <row r="87" spans="1:7">
      <c r="A87" s="3">
        <f t="shared" si="3"/>
        <v>75</v>
      </c>
      <c r="B87" s="6" t="s">
        <v>95</v>
      </c>
      <c r="C87" s="3" t="s">
        <v>49</v>
      </c>
      <c r="D87" s="33">
        <v>2</v>
      </c>
      <c r="E87" s="4"/>
      <c r="F87" s="5">
        <f t="shared" si="2"/>
        <v>0</v>
      </c>
      <c r="G87" s="6"/>
    </row>
    <row r="88" spans="1:7">
      <c r="A88" s="3">
        <f t="shared" si="3"/>
        <v>76</v>
      </c>
      <c r="B88" s="6" t="s">
        <v>96</v>
      </c>
      <c r="C88" s="3" t="s">
        <v>49</v>
      </c>
      <c r="D88" s="32">
        <v>3</v>
      </c>
      <c r="E88" s="4"/>
      <c r="F88" s="5">
        <f t="shared" si="2"/>
        <v>0</v>
      </c>
      <c r="G88" s="6"/>
    </row>
    <row r="89" spans="1:7">
      <c r="A89" s="3">
        <f t="shared" si="3"/>
        <v>77</v>
      </c>
      <c r="B89" s="6" t="s">
        <v>97</v>
      </c>
      <c r="C89" s="3" t="s">
        <v>23</v>
      </c>
      <c r="D89" s="32">
        <v>41</v>
      </c>
      <c r="E89" s="4"/>
      <c r="F89" s="5">
        <f t="shared" si="2"/>
        <v>0</v>
      </c>
      <c r="G89" s="6"/>
    </row>
    <row r="90" spans="1:7">
      <c r="A90" s="3">
        <f t="shared" si="3"/>
        <v>78</v>
      </c>
      <c r="B90" s="29" t="s">
        <v>98</v>
      </c>
      <c r="C90" s="3" t="s">
        <v>14</v>
      </c>
      <c r="D90" s="31">
        <v>0.9</v>
      </c>
      <c r="E90" s="4"/>
      <c r="F90" s="5">
        <f t="shared" si="2"/>
        <v>0</v>
      </c>
      <c r="G90" s="6"/>
    </row>
    <row r="91" spans="1:7">
      <c r="A91" s="3">
        <f t="shared" si="3"/>
        <v>79</v>
      </c>
      <c r="B91" s="6" t="s">
        <v>99</v>
      </c>
      <c r="C91" s="3" t="s">
        <v>16</v>
      </c>
      <c r="D91" s="33">
        <v>1217</v>
      </c>
      <c r="E91" s="4"/>
      <c r="F91" s="5">
        <f t="shared" si="2"/>
        <v>0</v>
      </c>
      <c r="G91" s="6"/>
    </row>
    <row r="92" spans="1:7">
      <c r="A92" s="3">
        <f t="shared" si="3"/>
        <v>80</v>
      </c>
      <c r="B92" s="6" t="s">
        <v>100</v>
      </c>
      <c r="C92" s="3" t="s">
        <v>16</v>
      </c>
      <c r="D92" s="33">
        <v>184</v>
      </c>
      <c r="E92" s="4"/>
      <c r="F92" s="5">
        <f t="shared" si="2"/>
        <v>0</v>
      </c>
      <c r="G92" s="6"/>
    </row>
    <row r="93" spans="1:7">
      <c r="A93" s="3">
        <f t="shared" si="3"/>
        <v>81</v>
      </c>
      <c r="B93" s="6" t="s">
        <v>101</v>
      </c>
      <c r="C93" s="3" t="s">
        <v>23</v>
      </c>
      <c r="D93" s="33">
        <v>2432</v>
      </c>
      <c r="E93" s="4"/>
      <c r="F93" s="5">
        <f t="shared" si="2"/>
        <v>0</v>
      </c>
      <c r="G93" s="6"/>
    </row>
    <row r="94" spans="1:7">
      <c r="A94" s="3">
        <f t="shared" si="3"/>
        <v>82</v>
      </c>
      <c r="B94" s="6" t="s">
        <v>102</v>
      </c>
      <c r="C94" s="3" t="s">
        <v>23</v>
      </c>
      <c r="D94" s="33">
        <v>2432</v>
      </c>
      <c r="E94" s="4"/>
      <c r="F94" s="5">
        <f t="shared" si="2"/>
        <v>0</v>
      </c>
      <c r="G94" s="6"/>
    </row>
    <row r="95" spans="1:7">
      <c r="A95" s="3">
        <f t="shared" si="3"/>
        <v>83</v>
      </c>
      <c r="B95" s="6" t="s">
        <v>103</v>
      </c>
      <c r="C95" s="3" t="s">
        <v>23</v>
      </c>
      <c r="D95" s="33">
        <v>1732</v>
      </c>
      <c r="E95" s="4"/>
      <c r="F95" s="5">
        <f t="shared" si="2"/>
        <v>0</v>
      </c>
      <c r="G95" s="6"/>
    </row>
    <row r="96" spans="1:7">
      <c r="A96" s="3">
        <f t="shared" si="3"/>
        <v>84</v>
      </c>
      <c r="B96" s="6" t="s">
        <v>104</v>
      </c>
      <c r="C96" s="3" t="s">
        <v>49</v>
      </c>
      <c r="D96" s="33">
        <v>3</v>
      </c>
      <c r="E96" s="4"/>
      <c r="F96" s="5">
        <f t="shared" si="2"/>
        <v>0</v>
      </c>
    </row>
    <row r="97" spans="1:7">
      <c r="A97" s="3">
        <f t="shared" si="3"/>
        <v>85</v>
      </c>
      <c r="B97" s="6" t="s">
        <v>105</v>
      </c>
      <c r="C97" s="3" t="s">
        <v>49</v>
      </c>
      <c r="D97" s="32">
        <v>1</v>
      </c>
      <c r="E97" s="4"/>
      <c r="F97" s="5">
        <f t="shared" si="2"/>
        <v>0</v>
      </c>
      <c r="G97" s="6"/>
    </row>
    <row r="98" spans="1:7">
      <c r="A98" s="3">
        <f t="shared" si="3"/>
        <v>86</v>
      </c>
      <c r="B98" s="6" t="s">
        <v>106</v>
      </c>
      <c r="C98" s="3" t="s">
        <v>31</v>
      </c>
      <c r="D98" s="32">
        <v>4653</v>
      </c>
      <c r="E98" s="4"/>
      <c r="F98" s="5">
        <f t="shared" si="2"/>
        <v>0</v>
      </c>
      <c r="G98" s="6"/>
    </row>
    <row r="99" spans="1:7">
      <c r="A99" s="3"/>
      <c r="B99" s="17" t="s">
        <v>107</v>
      </c>
      <c r="C99" s="3"/>
      <c r="D99" s="19"/>
      <c r="E99" s="15"/>
      <c r="F99" s="19">
        <f>SUM(F50:F98)</f>
        <v>0</v>
      </c>
    </row>
    <row r="100" spans="1:7">
      <c r="A100" s="3"/>
      <c r="B100" s="2"/>
      <c r="C100" s="3"/>
      <c r="D100" s="40"/>
      <c r="E100" s="15"/>
      <c r="F100" s="15"/>
    </row>
    <row r="101" spans="1:7">
      <c r="A101" s="3"/>
      <c r="B101" s="1" t="s">
        <v>108</v>
      </c>
      <c r="C101" s="3"/>
      <c r="D101" s="37"/>
      <c r="E101" s="4"/>
      <c r="F101" s="5"/>
      <c r="G101" s="6"/>
    </row>
    <row r="102" spans="1:7">
      <c r="A102" s="3">
        <f>1+A98</f>
        <v>87</v>
      </c>
      <c r="B102" s="2" t="s">
        <v>109</v>
      </c>
      <c r="C102" s="3" t="s">
        <v>31</v>
      </c>
      <c r="D102" s="32">
        <v>420</v>
      </c>
      <c r="E102" s="4"/>
      <c r="F102" s="5">
        <f t="shared" ref="F102:F123" si="4">D102*E102</f>
        <v>0</v>
      </c>
      <c r="G102" s="6"/>
    </row>
    <row r="103" spans="1:7">
      <c r="A103" s="3">
        <f t="shared" ref="A103:A123" si="5">1+A102</f>
        <v>88</v>
      </c>
      <c r="B103" s="2" t="s">
        <v>110</v>
      </c>
      <c r="C103" s="3" t="s">
        <v>111</v>
      </c>
      <c r="D103" s="32">
        <v>1376</v>
      </c>
      <c r="E103" s="4"/>
      <c r="F103" s="5">
        <f t="shared" si="4"/>
        <v>0</v>
      </c>
      <c r="G103" s="6"/>
    </row>
    <row r="104" spans="1:7">
      <c r="A104" s="3">
        <f t="shared" si="5"/>
        <v>89</v>
      </c>
      <c r="B104" s="2" t="s">
        <v>112</v>
      </c>
      <c r="C104" s="3" t="s">
        <v>31</v>
      </c>
      <c r="D104" s="32">
        <v>619</v>
      </c>
      <c r="E104" s="4"/>
      <c r="F104" s="5">
        <f t="shared" si="4"/>
        <v>0</v>
      </c>
      <c r="G104" s="6"/>
    </row>
    <row r="105" spans="1:7">
      <c r="A105" s="3">
        <f t="shared" si="5"/>
        <v>90</v>
      </c>
      <c r="B105" s="2" t="s">
        <v>113</v>
      </c>
      <c r="C105" s="3" t="s">
        <v>31</v>
      </c>
      <c r="D105" s="32">
        <v>35498</v>
      </c>
      <c r="E105" s="4"/>
      <c r="F105" s="5">
        <f t="shared" si="4"/>
        <v>0</v>
      </c>
    </row>
    <row r="106" spans="1:7">
      <c r="A106" s="3">
        <f t="shared" si="5"/>
        <v>91</v>
      </c>
      <c r="B106" s="2" t="s">
        <v>114</v>
      </c>
      <c r="C106" s="3" t="s">
        <v>31</v>
      </c>
      <c r="D106" s="32">
        <v>1400</v>
      </c>
      <c r="E106" s="4"/>
      <c r="F106" s="5">
        <f t="shared" si="4"/>
        <v>0</v>
      </c>
      <c r="G106" s="6"/>
    </row>
    <row r="107" spans="1:7">
      <c r="A107" s="3">
        <f t="shared" si="5"/>
        <v>92</v>
      </c>
      <c r="B107" s="2" t="s">
        <v>115</v>
      </c>
      <c r="C107" s="3" t="s">
        <v>31</v>
      </c>
      <c r="D107" s="32">
        <v>8721</v>
      </c>
      <c r="E107" s="4"/>
      <c r="F107" s="5">
        <f t="shared" si="4"/>
        <v>0</v>
      </c>
      <c r="G107" s="6"/>
    </row>
    <row r="108" spans="1:7">
      <c r="A108" s="3">
        <f t="shared" si="5"/>
        <v>93</v>
      </c>
      <c r="B108" s="2" t="s">
        <v>116</v>
      </c>
      <c r="C108" s="3" t="s">
        <v>31</v>
      </c>
      <c r="D108" s="32">
        <v>611</v>
      </c>
      <c r="E108" s="4"/>
      <c r="F108" s="5">
        <f t="shared" si="4"/>
        <v>0</v>
      </c>
      <c r="G108" s="6"/>
    </row>
    <row r="109" spans="1:7">
      <c r="A109" s="3">
        <f t="shared" si="5"/>
        <v>94</v>
      </c>
      <c r="B109" s="2" t="s">
        <v>117</v>
      </c>
      <c r="C109" s="3" t="s">
        <v>31</v>
      </c>
      <c r="D109" s="32">
        <v>16490</v>
      </c>
      <c r="E109" s="4"/>
      <c r="F109" s="5">
        <f t="shared" si="4"/>
        <v>0</v>
      </c>
    </row>
    <row r="110" spans="1:7">
      <c r="A110" s="3">
        <f t="shared" si="5"/>
        <v>95</v>
      </c>
      <c r="B110" s="2" t="s">
        <v>118</v>
      </c>
      <c r="C110" s="3" t="s">
        <v>31</v>
      </c>
      <c r="D110" s="32">
        <v>12766</v>
      </c>
      <c r="E110" s="4"/>
      <c r="F110" s="5">
        <f t="shared" si="4"/>
        <v>0</v>
      </c>
      <c r="G110" s="6"/>
    </row>
    <row r="111" spans="1:7">
      <c r="A111" s="3">
        <f t="shared" si="5"/>
        <v>96</v>
      </c>
      <c r="B111" s="2" t="s">
        <v>119</v>
      </c>
      <c r="C111" s="3" t="s">
        <v>31</v>
      </c>
      <c r="D111" s="32">
        <v>31</v>
      </c>
      <c r="E111" s="4"/>
      <c r="F111" s="5">
        <f t="shared" si="4"/>
        <v>0</v>
      </c>
      <c r="G111" s="6"/>
    </row>
    <row r="112" spans="1:7">
      <c r="A112" s="3">
        <f t="shared" si="5"/>
        <v>97</v>
      </c>
      <c r="B112" s="2" t="s">
        <v>120</v>
      </c>
      <c r="C112" s="3" t="s">
        <v>111</v>
      </c>
      <c r="D112" s="32">
        <v>257</v>
      </c>
      <c r="E112" s="4"/>
      <c r="F112" s="5">
        <f t="shared" si="4"/>
        <v>0</v>
      </c>
      <c r="G112" s="6"/>
    </row>
    <row r="113" spans="1:7">
      <c r="A113" s="3">
        <f t="shared" si="5"/>
        <v>98</v>
      </c>
      <c r="B113" s="2" t="s">
        <v>121</v>
      </c>
      <c r="C113" s="3" t="s">
        <v>49</v>
      </c>
      <c r="D113" s="32">
        <v>5</v>
      </c>
      <c r="E113" s="4"/>
      <c r="F113" s="5">
        <f t="shared" si="4"/>
        <v>0</v>
      </c>
      <c r="G113" s="6"/>
    </row>
    <row r="114" spans="1:7">
      <c r="A114" s="3">
        <f t="shared" si="5"/>
        <v>99</v>
      </c>
      <c r="B114" s="2" t="s">
        <v>122</v>
      </c>
      <c r="C114" s="3" t="s">
        <v>49</v>
      </c>
      <c r="D114" s="32">
        <v>40</v>
      </c>
      <c r="E114" s="4"/>
      <c r="F114" s="5">
        <f t="shared" si="4"/>
        <v>0</v>
      </c>
      <c r="G114" s="6"/>
    </row>
    <row r="115" spans="1:7">
      <c r="A115" s="3">
        <f t="shared" si="5"/>
        <v>100</v>
      </c>
      <c r="B115" s="2" t="s">
        <v>123</v>
      </c>
      <c r="C115" s="3" t="s">
        <v>49</v>
      </c>
      <c r="D115" s="32">
        <v>4</v>
      </c>
      <c r="E115" s="4"/>
      <c r="F115" s="5">
        <f t="shared" si="4"/>
        <v>0</v>
      </c>
      <c r="G115" s="6"/>
    </row>
    <row r="116" spans="1:7">
      <c r="A116" s="3">
        <f t="shared" si="5"/>
        <v>101</v>
      </c>
      <c r="B116" s="2" t="s">
        <v>124</v>
      </c>
      <c r="C116" s="3" t="s">
        <v>49</v>
      </c>
      <c r="D116" s="32">
        <v>84</v>
      </c>
      <c r="E116" s="4"/>
      <c r="F116" s="5">
        <f t="shared" si="4"/>
        <v>0</v>
      </c>
    </row>
    <row r="117" spans="1:7">
      <c r="A117" s="3">
        <f t="shared" si="5"/>
        <v>102</v>
      </c>
      <c r="B117" s="2" t="s">
        <v>125</v>
      </c>
      <c r="C117" s="3" t="s">
        <v>31</v>
      </c>
      <c r="D117" s="32">
        <v>7114</v>
      </c>
      <c r="E117" s="4"/>
      <c r="F117" s="5">
        <f t="shared" si="4"/>
        <v>0</v>
      </c>
      <c r="G117" s="6"/>
    </row>
    <row r="118" spans="1:7">
      <c r="A118" s="3">
        <f t="shared" si="5"/>
        <v>103</v>
      </c>
      <c r="B118" s="2" t="s">
        <v>126</v>
      </c>
      <c r="C118" s="3" t="s">
        <v>31</v>
      </c>
      <c r="D118" s="32">
        <v>158</v>
      </c>
      <c r="E118" s="4"/>
      <c r="F118" s="5">
        <f t="shared" si="4"/>
        <v>0</v>
      </c>
      <c r="G118" s="6"/>
    </row>
    <row r="119" spans="1:7">
      <c r="A119" s="3">
        <f t="shared" si="5"/>
        <v>104</v>
      </c>
      <c r="B119" s="2" t="s">
        <v>127</v>
      </c>
      <c r="C119" s="3" t="s">
        <v>49</v>
      </c>
      <c r="D119" s="32">
        <v>80</v>
      </c>
      <c r="E119" s="4"/>
      <c r="F119" s="5">
        <f t="shared" si="4"/>
        <v>0</v>
      </c>
      <c r="G119" s="6"/>
    </row>
    <row r="120" spans="1:7">
      <c r="A120" s="3">
        <f t="shared" si="5"/>
        <v>105</v>
      </c>
      <c r="B120" s="2" t="s">
        <v>128</v>
      </c>
      <c r="C120" s="3" t="s">
        <v>49</v>
      </c>
      <c r="D120" s="32">
        <v>9</v>
      </c>
      <c r="E120" s="4"/>
      <c r="F120" s="5">
        <f t="shared" si="4"/>
        <v>0</v>
      </c>
      <c r="G120" s="6"/>
    </row>
    <row r="121" spans="1:7">
      <c r="A121" s="3">
        <f t="shared" si="5"/>
        <v>106</v>
      </c>
      <c r="B121" s="2" t="s">
        <v>129</v>
      </c>
      <c r="C121" s="3" t="s">
        <v>49</v>
      </c>
      <c r="D121" s="32">
        <v>1</v>
      </c>
      <c r="E121" s="4"/>
      <c r="F121" s="5">
        <f t="shared" si="4"/>
        <v>0</v>
      </c>
      <c r="G121" s="6"/>
    </row>
    <row r="122" spans="1:7">
      <c r="A122" s="3">
        <f t="shared" si="5"/>
        <v>107</v>
      </c>
      <c r="B122" s="2" t="s">
        <v>130</v>
      </c>
      <c r="C122" s="3" t="s">
        <v>49</v>
      </c>
      <c r="D122" s="32">
        <v>2</v>
      </c>
      <c r="E122" s="4"/>
      <c r="F122" s="5">
        <f t="shared" si="4"/>
        <v>0</v>
      </c>
      <c r="G122" s="6"/>
    </row>
    <row r="123" spans="1:7">
      <c r="A123" s="3">
        <f t="shared" si="5"/>
        <v>108</v>
      </c>
      <c r="B123" s="2" t="s">
        <v>131</v>
      </c>
      <c r="C123" s="3" t="s">
        <v>49</v>
      </c>
      <c r="D123" s="32">
        <v>23</v>
      </c>
      <c r="E123" s="4"/>
      <c r="F123" s="5">
        <f t="shared" si="4"/>
        <v>0</v>
      </c>
      <c r="G123" s="6"/>
    </row>
    <row r="124" spans="1:7">
      <c r="A124" s="3"/>
      <c r="B124" s="17" t="s">
        <v>132</v>
      </c>
      <c r="C124" s="3"/>
      <c r="D124" s="19"/>
      <c r="E124" s="4"/>
      <c r="F124" s="19">
        <f>SUM(F102:F123)</f>
        <v>0</v>
      </c>
      <c r="G124" s="6"/>
    </row>
    <row r="125" spans="1:7">
      <c r="A125" s="3"/>
      <c r="B125" s="17"/>
      <c r="C125" s="3"/>
      <c r="D125" s="40"/>
      <c r="E125" s="4"/>
      <c r="F125" s="5"/>
      <c r="G125" s="6"/>
    </row>
    <row r="126" spans="1:7">
      <c r="A126" s="3"/>
      <c r="B126" s="1" t="s">
        <v>133</v>
      </c>
      <c r="D126" s="37"/>
      <c r="E126" s="4"/>
      <c r="F126" s="5"/>
      <c r="G126" s="6"/>
    </row>
    <row r="127" spans="1:7">
      <c r="A127" s="3">
        <f>A123+1</f>
        <v>109</v>
      </c>
      <c r="B127" s="2" t="s">
        <v>134</v>
      </c>
      <c r="C127" s="3" t="s">
        <v>31</v>
      </c>
      <c r="D127" s="32">
        <v>431</v>
      </c>
      <c r="E127" s="4"/>
      <c r="F127" s="5">
        <f t="shared" ref="F127:F149" si="6">D127*E127</f>
        <v>0</v>
      </c>
      <c r="G127" s="6"/>
    </row>
    <row r="128" spans="1:7">
      <c r="A128" s="3">
        <f t="shared" ref="A128:A149" si="7">1+A127</f>
        <v>110</v>
      </c>
      <c r="B128" s="2" t="s">
        <v>135</v>
      </c>
      <c r="C128" s="3" t="s">
        <v>49</v>
      </c>
      <c r="D128" s="32">
        <v>9</v>
      </c>
      <c r="E128" s="4"/>
      <c r="F128" s="5">
        <f t="shared" si="6"/>
        <v>0</v>
      </c>
      <c r="G128" s="6"/>
    </row>
    <row r="129" spans="1:7">
      <c r="A129" s="3">
        <f t="shared" si="7"/>
        <v>111</v>
      </c>
      <c r="B129" s="2" t="s">
        <v>136</v>
      </c>
      <c r="C129" s="3" t="s">
        <v>31</v>
      </c>
      <c r="D129" s="32">
        <v>785</v>
      </c>
      <c r="E129" s="4"/>
      <c r="F129" s="5">
        <f t="shared" si="6"/>
        <v>0</v>
      </c>
      <c r="G129" s="6"/>
    </row>
    <row r="130" spans="1:7">
      <c r="A130" s="3">
        <f t="shared" si="7"/>
        <v>112</v>
      </c>
      <c r="B130" s="2" t="s">
        <v>137</v>
      </c>
      <c r="C130" s="3" t="s">
        <v>49</v>
      </c>
      <c r="D130" s="32">
        <v>10</v>
      </c>
      <c r="E130" s="4"/>
      <c r="F130" s="5">
        <f t="shared" si="6"/>
        <v>0</v>
      </c>
      <c r="G130" s="6"/>
    </row>
    <row r="131" spans="1:7">
      <c r="A131" s="3">
        <f t="shared" si="7"/>
        <v>113</v>
      </c>
      <c r="B131" s="2" t="s">
        <v>138</v>
      </c>
      <c r="C131" s="3" t="s">
        <v>49</v>
      </c>
      <c r="D131" s="32">
        <v>1</v>
      </c>
      <c r="E131" s="4"/>
      <c r="F131" s="5">
        <f t="shared" si="6"/>
        <v>0</v>
      </c>
      <c r="G131" s="6"/>
    </row>
    <row r="132" spans="1:7">
      <c r="A132" s="3">
        <f t="shared" si="7"/>
        <v>114</v>
      </c>
      <c r="B132" s="2" t="s">
        <v>139</v>
      </c>
      <c r="C132" s="3" t="s">
        <v>31</v>
      </c>
      <c r="D132" s="32">
        <v>1264</v>
      </c>
      <c r="E132" s="4"/>
      <c r="F132" s="5">
        <f t="shared" si="6"/>
        <v>0</v>
      </c>
      <c r="G132" s="6"/>
    </row>
    <row r="133" spans="1:7">
      <c r="A133" s="3">
        <f t="shared" si="7"/>
        <v>115</v>
      </c>
      <c r="B133" s="2" t="s">
        <v>140</v>
      </c>
      <c r="C133" s="3" t="s">
        <v>49</v>
      </c>
      <c r="D133" s="32">
        <v>7</v>
      </c>
      <c r="E133" s="4"/>
      <c r="F133" s="5">
        <f t="shared" si="6"/>
        <v>0</v>
      </c>
      <c r="G133" s="6"/>
    </row>
    <row r="134" spans="1:7">
      <c r="A134" s="3">
        <f t="shared" si="7"/>
        <v>116</v>
      </c>
      <c r="B134" s="2" t="s">
        <v>141</v>
      </c>
      <c r="C134" s="3" t="s">
        <v>31</v>
      </c>
      <c r="D134" s="32">
        <v>1077</v>
      </c>
      <c r="E134" s="4"/>
      <c r="F134" s="5">
        <f t="shared" si="6"/>
        <v>0</v>
      </c>
      <c r="G134" s="6"/>
    </row>
    <row r="135" spans="1:7">
      <c r="A135" s="3">
        <f t="shared" si="7"/>
        <v>117</v>
      </c>
      <c r="B135" s="2" t="s">
        <v>142</v>
      </c>
      <c r="C135" s="3" t="s">
        <v>49</v>
      </c>
      <c r="D135" s="32">
        <v>5</v>
      </c>
      <c r="E135" s="4"/>
      <c r="F135" s="5">
        <f t="shared" si="6"/>
        <v>0</v>
      </c>
      <c r="G135" s="6"/>
    </row>
    <row r="136" spans="1:7">
      <c r="A136" s="3">
        <f t="shared" si="7"/>
        <v>118</v>
      </c>
      <c r="B136" s="2" t="s">
        <v>143</v>
      </c>
      <c r="C136" s="3" t="s">
        <v>31</v>
      </c>
      <c r="D136" s="32">
        <v>207</v>
      </c>
      <c r="E136" s="4"/>
      <c r="F136" s="5">
        <f t="shared" si="6"/>
        <v>0</v>
      </c>
      <c r="G136" s="6"/>
    </row>
    <row r="137" spans="1:7">
      <c r="A137" s="3">
        <f t="shared" si="7"/>
        <v>119</v>
      </c>
      <c r="B137" s="2" t="s">
        <v>144</v>
      </c>
      <c r="C137" s="3" t="s">
        <v>31</v>
      </c>
      <c r="D137" s="32">
        <f>740-207</f>
        <v>533</v>
      </c>
      <c r="E137" s="4"/>
      <c r="F137" s="5">
        <f t="shared" si="6"/>
        <v>0</v>
      </c>
      <c r="G137" s="6"/>
    </row>
    <row r="138" spans="1:7">
      <c r="A138" s="3">
        <f t="shared" si="7"/>
        <v>120</v>
      </c>
      <c r="B138" s="2" t="s">
        <v>145</v>
      </c>
      <c r="C138" s="3" t="s">
        <v>49</v>
      </c>
      <c r="D138" s="32">
        <v>1</v>
      </c>
      <c r="E138" s="4"/>
      <c r="F138" s="5">
        <f t="shared" si="6"/>
        <v>0</v>
      </c>
      <c r="G138" s="6"/>
    </row>
    <row r="139" spans="1:7">
      <c r="A139" s="3">
        <f t="shared" si="7"/>
        <v>121</v>
      </c>
      <c r="B139" s="2" t="s">
        <v>146</v>
      </c>
      <c r="C139" s="3" t="s">
        <v>49</v>
      </c>
      <c r="D139" s="32">
        <v>4</v>
      </c>
      <c r="E139" s="4"/>
      <c r="F139" s="5">
        <f t="shared" si="6"/>
        <v>0</v>
      </c>
      <c r="G139" s="6"/>
    </row>
    <row r="140" spans="1:7">
      <c r="A140" s="3">
        <f t="shared" si="7"/>
        <v>122</v>
      </c>
      <c r="B140" s="2" t="s">
        <v>147</v>
      </c>
      <c r="C140" s="3" t="s">
        <v>49</v>
      </c>
      <c r="D140" s="32">
        <v>3</v>
      </c>
      <c r="E140" s="4"/>
      <c r="F140" s="5">
        <f t="shared" si="6"/>
        <v>0</v>
      </c>
      <c r="G140" s="6"/>
    </row>
    <row r="141" spans="1:7">
      <c r="A141" s="3">
        <f t="shared" si="7"/>
        <v>123</v>
      </c>
      <c r="B141" s="2" t="s">
        <v>148</v>
      </c>
      <c r="C141" s="3" t="s">
        <v>49</v>
      </c>
      <c r="D141" s="32">
        <v>18</v>
      </c>
      <c r="E141" s="4"/>
      <c r="F141" s="5">
        <f t="shared" si="6"/>
        <v>0</v>
      </c>
      <c r="G141" s="6"/>
    </row>
    <row r="142" spans="1:7">
      <c r="A142" s="3">
        <f t="shared" si="7"/>
        <v>124</v>
      </c>
      <c r="B142" s="2" t="s">
        <v>149</v>
      </c>
      <c r="C142" s="3" t="s">
        <v>49</v>
      </c>
      <c r="D142" s="32">
        <v>4</v>
      </c>
      <c r="E142" s="4"/>
      <c r="F142" s="5">
        <f t="shared" si="6"/>
        <v>0</v>
      </c>
      <c r="G142" s="6"/>
    </row>
    <row r="143" spans="1:7">
      <c r="A143" s="3">
        <f t="shared" si="7"/>
        <v>125</v>
      </c>
      <c r="B143" s="2" t="s">
        <v>150</v>
      </c>
      <c r="C143" s="3" t="s">
        <v>49</v>
      </c>
      <c r="D143" s="32">
        <v>2</v>
      </c>
      <c r="E143" s="4"/>
      <c r="F143" s="5">
        <f t="shared" si="6"/>
        <v>0</v>
      </c>
      <c r="G143" s="6"/>
    </row>
    <row r="144" spans="1:7">
      <c r="A144" s="3">
        <f t="shared" si="7"/>
        <v>126</v>
      </c>
      <c r="B144" s="2" t="s">
        <v>151</v>
      </c>
      <c r="C144" s="3" t="s">
        <v>49</v>
      </c>
      <c r="D144" s="32">
        <v>1</v>
      </c>
      <c r="E144" s="4"/>
      <c r="F144" s="5">
        <f t="shared" si="6"/>
        <v>0</v>
      </c>
    </row>
    <row r="145" spans="1:7">
      <c r="A145" s="3">
        <f t="shared" si="7"/>
        <v>127</v>
      </c>
      <c r="B145" s="2" t="s">
        <v>152</v>
      </c>
      <c r="C145" s="3" t="s">
        <v>49</v>
      </c>
      <c r="D145" s="32">
        <v>6</v>
      </c>
      <c r="E145" s="4"/>
      <c r="F145" s="5">
        <f t="shared" si="6"/>
        <v>0</v>
      </c>
    </row>
    <row r="146" spans="1:7">
      <c r="A146" s="3">
        <f t="shared" si="7"/>
        <v>128</v>
      </c>
      <c r="B146" s="2" t="s">
        <v>153</v>
      </c>
      <c r="C146" s="3" t="s">
        <v>111</v>
      </c>
      <c r="D146" s="32">
        <v>216</v>
      </c>
      <c r="E146" s="4"/>
      <c r="F146" s="5">
        <f t="shared" si="6"/>
        <v>0</v>
      </c>
    </row>
    <row r="147" spans="1:7">
      <c r="A147" s="3">
        <f t="shared" si="7"/>
        <v>129</v>
      </c>
      <c r="B147" s="2" t="s">
        <v>154</v>
      </c>
      <c r="C147" s="3" t="s">
        <v>31</v>
      </c>
      <c r="D147" s="32">
        <v>46</v>
      </c>
      <c r="E147" s="4"/>
      <c r="F147" s="5">
        <f t="shared" si="6"/>
        <v>0</v>
      </c>
    </row>
    <row r="148" spans="1:7">
      <c r="A148" s="3">
        <f t="shared" si="7"/>
        <v>130</v>
      </c>
      <c r="B148" s="2" t="s">
        <v>155</v>
      </c>
      <c r="C148" s="3" t="s">
        <v>23</v>
      </c>
      <c r="D148" s="32">
        <v>264</v>
      </c>
      <c r="E148" s="4"/>
      <c r="F148" s="5">
        <f t="shared" si="6"/>
        <v>0</v>
      </c>
    </row>
    <row r="149" spans="1:7">
      <c r="A149" s="3">
        <f t="shared" si="7"/>
        <v>131</v>
      </c>
      <c r="B149" s="2" t="s">
        <v>156</v>
      </c>
      <c r="C149" s="3" t="s">
        <v>23</v>
      </c>
      <c r="D149" s="32">
        <v>195</v>
      </c>
      <c r="E149" s="4"/>
      <c r="F149" s="5">
        <f t="shared" si="6"/>
        <v>0</v>
      </c>
    </row>
    <row r="150" spans="1:7">
      <c r="A150" s="3"/>
      <c r="B150" s="17" t="s">
        <v>157</v>
      </c>
      <c r="C150" s="3"/>
      <c r="D150" s="19"/>
      <c r="E150" s="4"/>
      <c r="F150" s="19">
        <f>SUM(F127:F149)</f>
        <v>0</v>
      </c>
    </row>
    <row r="151" spans="1:7">
      <c r="A151" s="3"/>
      <c r="B151" s="2"/>
      <c r="C151" s="3"/>
      <c r="D151" s="37"/>
      <c r="E151" s="4"/>
      <c r="F151" s="5"/>
      <c r="G151" s="6"/>
    </row>
    <row r="152" spans="1:7">
      <c r="A152" s="3"/>
      <c r="B152" s="1" t="s">
        <v>158</v>
      </c>
      <c r="C152" s="3"/>
      <c r="D152" s="37"/>
      <c r="E152" s="4"/>
      <c r="F152" s="5"/>
      <c r="G152" s="6"/>
    </row>
    <row r="153" spans="1:7">
      <c r="A153" s="3">
        <f>1+A149</f>
        <v>132</v>
      </c>
      <c r="B153" s="2" t="s">
        <v>159</v>
      </c>
      <c r="C153" s="3" t="s">
        <v>16</v>
      </c>
      <c r="D153" s="32">
        <v>5220</v>
      </c>
      <c r="E153" s="4"/>
      <c r="F153" s="5">
        <f t="shared" ref="F153:F183" si="8">D153*E153</f>
        <v>0</v>
      </c>
    </row>
    <row r="154" spans="1:7">
      <c r="A154" s="3">
        <f>1+A153</f>
        <v>133</v>
      </c>
      <c r="B154" s="2" t="s">
        <v>160</v>
      </c>
      <c r="C154" s="3" t="s">
        <v>16</v>
      </c>
      <c r="D154" s="32">
        <v>11</v>
      </c>
      <c r="E154" s="4"/>
      <c r="F154" s="5">
        <f t="shared" si="8"/>
        <v>0</v>
      </c>
      <c r="G154" s="6"/>
    </row>
    <row r="155" spans="1:7">
      <c r="A155" s="3">
        <f t="shared" ref="A155:A159" si="9">1+A154</f>
        <v>134</v>
      </c>
      <c r="B155" s="2" t="s">
        <v>161</v>
      </c>
      <c r="C155" s="3" t="s">
        <v>23</v>
      </c>
      <c r="D155" s="32">
        <v>70</v>
      </c>
      <c r="E155" s="4"/>
      <c r="F155" s="5">
        <f t="shared" si="8"/>
        <v>0</v>
      </c>
      <c r="G155" s="6"/>
    </row>
    <row r="156" spans="1:7">
      <c r="A156" s="3">
        <f t="shared" si="9"/>
        <v>135</v>
      </c>
      <c r="B156" s="2" t="s">
        <v>162</v>
      </c>
      <c r="C156" s="3" t="s">
        <v>21</v>
      </c>
      <c r="D156" s="33">
        <v>1</v>
      </c>
      <c r="E156" s="4"/>
      <c r="F156" s="5">
        <f t="shared" si="8"/>
        <v>0</v>
      </c>
      <c r="G156" s="6"/>
    </row>
    <row r="157" spans="1:7">
      <c r="A157" s="3">
        <f t="shared" si="9"/>
        <v>136</v>
      </c>
      <c r="B157" s="2" t="s">
        <v>163</v>
      </c>
      <c r="C157" s="3" t="s">
        <v>21</v>
      </c>
      <c r="D157" s="32">
        <v>1</v>
      </c>
      <c r="E157" s="4"/>
      <c r="F157" s="5">
        <f t="shared" si="8"/>
        <v>0</v>
      </c>
      <c r="G157" s="6"/>
    </row>
    <row r="158" spans="1:7">
      <c r="A158" s="3">
        <f t="shared" si="9"/>
        <v>137</v>
      </c>
      <c r="B158" s="2" t="s">
        <v>164</v>
      </c>
      <c r="C158" s="3" t="s">
        <v>49</v>
      </c>
      <c r="D158" s="33">
        <v>1</v>
      </c>
      <c r="E158" s="4"/>
      <c r="F158" s="5">
        <f t="shared" si="8"/>
        <v>0</v>
      </c>
      <c r="G158" s="6"/>
    </row>
    <row r="159" spans="1:7">
      <c r="A159" s="3">
        <f t="shared" si="9"/>
        <v>138</v>
      </c>
      <c r="B159" s="2" t="s">
        <v>165</v>
      </c>
      <c r="C159" s="3" t="s">
        <v>31</v>
      </c>
      <c r="D159" s="33">
        <v>1220</v>
      </c>
      <c r="E159" s="4"/>
      <c r="F159" s="5">
        <f t="shared" si="8"/>
        <v>0</v>
      </c>
      <c r="G159" s="6"/>
    </row>
    <row r="160" spans="1:7">
      <c r="A160" s="3">
        <f t="shared" ref="A160:A183" si="10">1+A159</f>
        <v>139</v>
      </c>
      <c r="B160" s="2" t="s">
        <v>166</v>
      </c>
      <c r="C160" s="3" t="s">
        <v>49</v>
      </c>
      <c r="D160" s="33">
        <v>1</v>
      </c>
      <c r="E160" s="4"/>
      <c r="F160" s="5">
        <f t="shared" si="8"/>
        <v>0</v>
      </c>
      <c r="G160" s="6"/>
    </row>
    <row r="161" spans="1:7">
      <c r="A161" s="3">
        <f t="shared" si="10"/>
        <v>140</v>
      </c>
      <c r="B161" s="2" t="s">
        <v>167</v>
      </c>
      <c r="C161" s="3" t="s">
        <v>23</v>
      </c>
      <c r="D161" s="33">
        <v>50</v>
      </c>
      <c r="E161" s="4"/>
      <c r="F161" s="5">
        <f t="shared" si="8"/>
        <v>0</v>
      </c>
      <c r="G161" s="6"/>
    </row>
    <row r="162" spans="1:7">
      <c r="A162" s="3">
        <f t="shared" si="10"/>
        <v>141</v>
      </c>
      <c r="B162" s="2" t="s">
        <v>168</v>
      </c>
      <c r="C162" s="3" t="s">
        <v>31</v>
      </c>
      <c r="D162" s="33">
        <v>18</v>
      </c>
      <c r="E162" s="4"/>
      <c r="F162" s="5">
        <f t="shared" si="8"/>
        <v>0</v>
      </c>
      <c r="G162" s="6"/>
    </row>
    <row r="163" spans="1:7">
      <c r="A163" s="3">
        <f t="shared" si="10"/>
        <v>142</v>
      </c>
      <c r="B163" s="2" t="s">
        <v>169</v>
      </c>
      <c r="C163" s="3" t="s">
        <v>16</v>
      </c>
      <c r="D163" s="32">
        <v>348</v>
      </c>
      <c r="E163" s="4"/>
      <c r="F163" s="5">
        <f t="shared" si="8"/>
        <v>0</v>
      </c>
    </row>
    <row r="164" spans="1:7" ht="15" customHeight="1">
      <c r="A164" s="3">
        <f t="shared" si="10"/>
        <v>143</v>
      </c>
      <c r="B164" s="2" t="s">
        <v>170</v>
      </c>
      <c r="C164" s="3" t="s">
        <v>16</v>
      </c>
      <c r="D164" s="32">
        <v>1810</v>
      </c>
      <c r="E164" s="4"/>
      <c r="F164" s="5">
        <f t="shared" si="8"/>
        <v>0</v>
      </c>
    </row>
    <row r="165" spans="1:7">
      <c r="A165" s="3">
        <f t="shared" si="10"/>
        <v>144</v>
      </c>
      <c r="B165" s="2" t="s">
        <v>171</v>
      </c>
      <c r="C165" s="3" t="s">
        <v>49</v>
      </c>
      <c r="D165" s="32">
        <v>1</v>
      </c>
      <c r="E165" s="4"/>
      <c r="F165" s="5">
        <f t="shared" si="8"/>
        <v>0</v>
      </c>
    </row>
    <row r="166" spans="1:7">
      <c r="A166" s="3">
        <f t="shared" si="10"/>
        <v>145</v>
      </c>
      <c r="B166" s="2" t="s">
        <v>172</v>
      </c>
      <c r="C166" s="3" t="s">
        <v>31</v>
      </c>
      <c r="D166" s="32">
        <v>237</v>
      </c>
      <c r="E166" s="4"/>
      <c r="F166" s="5">
        <f t="shared" si="8"/>
        <v>0</v>
      </c>
    </row>
    <row r="167" spans="1:7">
      <c r="A167" s="3">
        <f t="shared" si="10"/>
        <v>146</v>
      </c>
      <c r="B167" s="2" t="s">
        <v>173</v>
      </c>
      <c r="C167" s="3" t="s">
        <v>49</v>
      </c>
      <c r="D167" s="32">
        <v>1</v>
      </c>
      <c r="E167" s="4"/>
      <c r="F167" s="5">
        <f t="shared" si="8"/>
        <v>0</v>
      </c>
    </row>
    <row r="168" spans="1:7">
      <c r="A168" s="3">
        <f t="shared" si="10"/>
        <v>147</v>
      </c>
      <c r="B168" s="2" t="s">
        <v>174</v>
      </c>
      <c r="C168" s="3" t="s">
        <v>31</v>
      </c>
      <c r="D168" s="32">
        <v>58</v>
      </c>
      <c r="E168" s="4"/>
      <c r="F168" s="5">
        <f t="shared" si="8"/>
        <v>0</v>
      </c>
    </row>
    <row r="169" spans="1:7">
      <c r="A169" s="3">
        <f t="shared" si="10"/>
        <v>148</v>
      </c>
      <c r="B169" s="2" t="s">
        <v>175</v>
      </c>
      <c r="C169" s="3" t="s">
        <v>49</v>
      </c>
      <c r="D169" s="32">
        <v>1</v>
      </c>
      <c r="E169" s="4"/>
      <c r="F169" s="5">
        <f t="shared" si="8"/>
        <v>0</v>
      </c>
    </row>
    <row r="170" spans="1:7">
      <c r="A170" s="3">
        <f t="shared" si="10"/>
        <v>149</v>
      </c>
      <c r="B170" s="2" t="s">
        <v>176</v>
      </c>
      <c r="C170" s="3" t="s">
        <v>23</v>
      </c>
      <c r="D170" s="32">
        <v>82</v>
      </c>
      <c r="E170" s="4"/>
      <c r="F170" s="5">
        <f t="shared" si="8"/>
        <v>0</v>
      </c>
    </row>
    <row r="171" spans="1:7">
      <c r="A171" s="3">
        <f t="shared" si="10"/>
        <v>150</v>
      </c>
      <c r="B171" s="2" t="s">
        <v>177</v>
      </c>
      <c r="C171" s="3" t="s">
        <v>16</v>
      </c>
      <c r="D171" s="32">
        <v>355</v>
      </c>
      <c r="E171" s="4"/>
      <c r="F171" s="5">
        <f t="shared" si="8"/>
        <v>0</v>
      </c>
      <c r="G171" s="6"/>
    </row>
    <row r="172" spans="1:7">
      <c r="A172" s="3">
        <f t="shared" si="10"/>
        <v>151</v>
      </c>
      <c r="B172" s="2" t="s">
        <v>178</v>
      </c>
      <c r="C172" s="3" t="s">
        <v>16</v>
      </c>
      <c r="D172" s="32">
        <v>144</v>
      </c>
      <c r="E172" s="4"/>
      <c r="F172" s="5">
        <f t="shared" si="8"/>
        <v>0</v>
      </c>
      <c r="G172" s="6"/>
    </row>
    <row r="173" spans="1:7">
      <c r="A173" s="3">
        <f t="shared" si="10"/>
        <v>152</v>
      </c>
      <c r="B173" s="2" t="s">
        <v>179</v>
      </c>
      <c r="C173" s="3" t="s">
        <v>21</v>
      </c>
      <c r="D173" s="32">
        <v>1</v>
      </c>
      <c r="E173" s="4"/>
      <c r="F173" s="5">
        <f t="shared" si="8"/>
        <v>0</v>
      </c>
      <c r="G173" s="6"/>
    </row>
    <row r="174" spans="1:7">
      <c r="A174" s="3">
        <f t="shared" si="10"/>
        <v>153</v>
      </c>
      <c r="B174" s="2" t="s">
        <v>180</v>
      </c>
      <c r="C174" s="3" t="s">
        <v>49</v>
      </c>
      <c r="D174" s="32">
        <v>1</v>
      </c>
      <c r="E174" s="4"/>
      <c r="F174" s="5">
        <f t="shared" si="8"/>
        <v>0</v>
      </c>
    </row>
    <row r="175" spans="1:7">
      <c r="A175" s="3">
        <f t="shared" si="10"/>
        <v>154</v>
      </c>
      <c r="B175" s="2" t="s">
        <v>181</v>
      </c>
      <c r="C175" s="3" t="s">
        <v>31</v>
      </c>
      <c r="D175" s="32">
        <v>230</v>
      </c>
      <c r="E175" s="4"/>
      <c r="F175" s="5">
        <f t="shared" si="8"/>
        <v>0</v>
      </c>
    </row>
    <row r="176" spans="1:7">
      <c r="A176" s="3">
        <f t="shared" si="10"/>
        <v>155</v>
      </c>
      <c r="B176" s="2" t="s">
        <v>182</v>
      </c>
      <c r="C176" s="3" t="s">
        <v>49</v>
      </c>
      <c r="D176" s="32">
        <v>1</v>
      </c>
      <c r="E176" s="4"/>
      <c r="F176" s="5">
        <f t="shared" si="8"/>
        <v>0</v>
      </c>
    </row>
    <row r="177" spans="1:7">
      <c r="A177" s="3">
        <f t="shared" si="10"/>
        <v>156</v>
      </c>
      <c r="B177" s="2" t="s">
        <v>183</v>
      </c>
      <c r="C177" s="3" t="s">
        <v>23</v>
      </c>
      <c r="D177" s="34">
        <v>18</v>
      </c>
      <c r="E177" s="4"/>
      <c r="F177" s="5">
        <f t="shared" si="8"/>
        <v>0</v>
      </c>
    </row>
    <row r="178" spans="1:7">
      <c r="A178" s="3">
        <f t="shared" si="10"/>
        <v>157</v>
      </c>
      <c r="B178" s="2" t="s">
        <v>184</v>
      </c>
      <c r="C178" s="3" t="s">
        <v>23</v>
      </c>
      <c r="D178" s="34">
        <v>21</v>
      </c>
      <c r="E178" s="4"/>
      <c r="F178" s="5">
        <f t="shared" si="8"/>
        <v>0</v>
      </c>
    </row>
    <row r="179" spans="1:7">
      <c r="A179" s="3">
        <f t="shared" si="10"/>
        <v>158</v>
      </c>
      <c r="B179" s="2" t="s">
        <v>185</v>
      </c>
      <c r="C179" s="3" t="s">
        <v>31</v>
      </c>
      <c r="D179" s="32">
        <v>25</v>
      </c>
      <c r="E179" s="4"/>
      <c r="F179" s="5">
        <f t="shared" si="8"/>
        <v>0</v>
      </c>
    </row>
    <row r="180" spans="1:7">
      <c r="A180" s="3">
        <f t="shared" si="10"/>
        <v>159</v>
      </c>
      <c r="B180" s="2" t="s">
        <v>186</v>
      </c>
      <c r="C180" s="3" t="s">
        <v>49</v>
      </c>
      <c r="D180" s="32">
        <v>1</v>
      </c>
      <c r="E180" s="4"/>
      <c r="F180" s="5">
        <f t="shared" si="8"/>
        <v>0</v>
      </c>
    </row>
    <row r="181" spans="1:7">
      <c r="A181" s="3">
        <f t="shared" si="10"/>
        <v>160</v>
      </c>
      <c r="B181" s="2" t="s">
        <v>187</v>
      </c>
      <c r="C181" s="3" t="s">
        <v>49</v>
      </c>
      <c r="D181" s="32">
        <v>1</v>
      </c>
      <c r="E181" s="4"/>
      <c r="F181" s="5">
        <f t="shared" si="8"/>
        <v>0</v>
      </c>
    </row>
    <row r="182" spans="1:7">
      <c r="A182" s="3">
        <f t="shared" si="10"/>
        <v>161</v>
      </c>
      <c r="B182" s="2" t="s">
        <v>188</v>
      </c>
      <c r="C182" s="3" t="s">
        <v>49</v>
      </c>
      <c r="D182" s="32">
        <v>3</v>
      </c>
      <c r="E182" s="4"/>
      <c r="F182" s="5">
        <f t="shared" si="8"/>
        <v>0</v>
      </c>
      <c r="G182" s="6"/>
    </row>
    <row r="183" spans="1:7">
      <c r="A183" s="3">
        <f t="shared" si="10"/>
        <v>162</v>
      </c>
      <c r="B183" s="2" t="s">
        <v>189</v>
      </c>
      <c r="C183" s="3" t="s">
        <v>49</v>
      </c>
      <c r="D183" s="32">
        <v>4</v>
      </c>
      <c r="E183" s="4"/>
      <c r="F183" s="5">
        <f t="shared" si="8"/>
        <v>0</v>
      </c>
      <c r="G183" s="6"/>
    </row>
    <row r="184" spans="1:7">
      <c r="A184" s="16"/>
      <c r="B184" s="17" t="s">
        <v>190</v>
      </c>
      <c r="C184" s="16"/>
      <c r="D184" s="19"/>
      <c r="E184" s="18"/>
      <c r="F184" s="19">
        <f>SUM(F153:F183)</f>
        <v>0</v>
      </c>
      <c r="G184" s="6"/>
    </row>
    <row r="185" spans="1:7">
      <c r="A185" s="3"/>
      <c r="B185" s="2"/>
      <c r="C185" s="3"/>
      <c r="D185" s="41"/>
      <c r="E185" s="4"/>
      <c r="F185" s="5"/>
      <c r="G185" s="6"/>
    </row>
    <row r="186" spans="1:7">
      <c r="A186" s="2"/>
      <c r="B186" s="1" t="s">
        <v>191</v>
      </c>
      <c r="C186" s="3"/>
      <c r="D186" s="37"/>
      <c r="E186" s="21"/>
      <c r="F186" s="5"/>
      <c r="G186" s="6"/>
    </row>
    <row r="187" spans="1:7">
      <c r="A187" s="3">
        <f>1+A183</f>
        <v>163</v>
      </c>
      <c r="B187" s="2" t="s">
        <v>192</v>
      </c>
      <c r="C187" s="3" t="s">
        <v>31</v>
      </c>
      <c r="D187" s="34">
        <v>2751</v>
      </c>
      <c r="E187" s="4"/>
      <c r="F187" s="5">
        <f t="shared" ref="F187:F219" si="11">D187*E187</f>
        <v>0</v>
      </c>
    </row>
    <row r="188" spans="1:7">
      <c r="A188" s="3">
        <f t="shared" ref="A188:A219" si="12">1+A187</f>
        <v>164</v>
      </c>
      <c r="B188" s="2" t="s">
        <v>193</v>
      </c>
      <c r="C188" s="3" t="s">
        <v>31</v>
      </c>
      <c r="D188" s="34">
        <v>1036</v>
      </c>
      <c r="E188" s="4"/>
      <c r="F188" s="5">
        <f t="shared" si="11"/>
        <v>0</v>
      </c>
    </row>
    <row r="189" spans="1:7">
      <c r="A189" s="3">
        <f t="shared" si="12"/>
        <v>165</v>
      </c>
      <c r="B189" s="2" t="s">
        <v>194</v>
      </c>
      <c r="C189" s="3" t="s">
        <v>31</v>
      </c>
      <c r="D189" s="34">
        <v>9231</v>
      </c>
      <c r="E189" s="4"/>
      <c r="F189" s="5">
        <f t="shared" si="11"/>
        <v>0</v>
      </c>
      <c r="G189" s="6"/>
    </row>
    <row r="190" spans="1:7">
      <c r="A190" s="3">
        <f t="shared" si="12"/>
        <v>166</v>
      </c>
      <c r="B190" s="2" t="s">
        <v>195</v>
      </c>
      <c r="C190" s="3" t="s">
        <v>31</v>
      </c>
      <c r="D190" s="34">
        <v>451</v>
      </c>
      <c r="E190" s="4"/>
      <c r="F190" s="5">
        <f t="shared" si="11"/>
        <v>0</v>
      </c>
      <c r="G190" s="6"/>
    </row>
    <row r="191" spans="1:7">
      <c r="A191" s="3">
        <f t="shared" si="12"/>
        <v>167</v>
      </c>
      <c r="B191" s="2" t="s">
        <v>196</v>
      </c>
      <c r="C191" s="3" t="s">
        <v>49</v>
      </c>
      <c r="D191" s="34">
        <v>21</v>
      </c>
      <c r="E191" s="4"/>
      <c r="F191" s="5">
        <f t="shared" si="11"/>
        <v>0</v>
      </c>
      <c r="G191" s="6"/>
    </row>
    <row r="192" spans="1:7">
      <c r="A192" s="3">
        <f t="shared" si="12"/>
        <v>168</v>
      </c>
      <c r="B192" s="2" t="s">
        <v>197</v>
      </c>
      <c r="C192" s="3" t="s">
        <v>49</v>
      </c>
      <c r="D192" s="34">
        <v>6</v>
      </c>
      <c r="E192" s="4"/>
      <c r="F192" s="5">
        <f t="shared" si="11"/>
        <v>0</v>
      </c>
      <c r="G192" s="6"/>
    </row>
    <row r="193" spans="1:7">
      <c r="A193" s="3">
        <f t="shared" si="12"/>
        <v>169</v>
      </c>
      <c r="B193" s="2" t="s">
        <v>198</v>
      </c>
      <c r="C193" s="3" t="s">
        <v>49</v>
      </c>
      <c r="D193" s="34">
        <v>59</v>
      </c>
      <c r="E193" s="4"/>
      <c r="F193" s="5">
        <f t="shared" si="11"/>
        <v>0</v>
      </c>
      <c r="G193" s="6"/>
    </row>
    <row r="194" spans="1:7">
      <c r="A194" s="3">
        <f t="shared" si="12"/>
        <v>170</v>
      </c>
      <c r="B194" s="2" t="s">
        <v>199</v>
      </c>
      <c r="C194" s="3" t="s">
        <v>49</v>
      </c>
      <c r="D194" s="35">
        <v>21</v>
      </c>
      <c r="E194" s="4"/>
      <c r="F194" s="5">
        <f t="shared" si="11"/>
        <v>0</v>
      </c>
      <c r="G194" s="6"/>
    </row>
    <row r="195" spans="1:7">
      <c r="A195" s="3">
        <f t="shared" si="12"/>
        <v>171</v>
      </c>
      <c r="B195" s="2" t="s">
        <v>200</v>
      </c>
      <c r="C195" s="3" t="s">
        <v>49</v>
      </c>
      <c r="D195" s="34">
        <v>23</v>
      </c>
      <c r="E195" s="4"/>
      <c r="F195" s="5">
        <f t="shared" si="11"/>
        <v>0</v>
      </c>
      <c r="G195" s="6"/>
    </row>
    <row r="196" spans="1:7">
      <c r="A196" s="3">
        <f t="shared" si="12"/>
        <v>172</v>
      </c>
      <c r="B196" s="2" t="s">
        <v>201</v>
      </c>
      <c r="C196" s="3" t="s">
        <v>49</v>
      </c>
      <c r="D196" s="34">
        <v>5</v>
      </c>
      <c r="E196" s="4"/>
      <c r="F196" s="5">
        <f t="shared" si="11"/>
        <v>0</v>
      </c>
      <c r="G196" s="6"/>
    </row>
    <row r="197" spans="1:7">
      <c r="A197" s="3">
        <f t="shared" si="12"/>
        <v>173</v>
      </c>
      <c r="B197" s="2" t="s">
        <v>202</v>
      </c>
      <c r="C197" s="3" t="s">
        <v>49</v>
      </c>
      <c r="D197" s="34">
        <v>1</v>
      </c>
      <c r="E197" s="4"/>
      <c r="F197" s="5">
        <f t="shared" si="11"/>
        <v>0</v>
      </c>
      <c r="G197" s="6"/>
    </row>
    <row r="198" spans="1:7">
      <c r="A198" s="3">
        <f t="shared" si="12"/>
        <v>174</v>
      </c>
      <c r="B198" s="2" t="s">
        <v>203</v>
      </c>
      <c r="C198" s="3" t="s">
        <v>21</v>
      </c>
      <c r="D198" s="34">
        <v>1</v>
      </c>
      <c r="E198" s="4"/>
      <c r="F198" s="5">
        <f t="shared" si="11"/>
        <v>0</v>
      </c>
      <c r="G198" s="6"/>
    </row>
    <row r="199" spans="1:7">
      <c r="A199" s="3">
        <f t="shared" si="12"/>
        <v>175</v>
      </c>
      <c r="B199" s="2" t="s">
        <v>204</v>
      </c>
      <c r="C199" s="3" t="s">
        <v>49</v>
      </c>
      <c r="D199" s="34">
        <v>8</v>
      </c>
      <c r="E199" s="4"/>
      <c r="F199" s="5">
        <f t="shared" si="11"/>
        <v>0</v>
      </c>
      <c r="G199" s="6"/>
    </row>
    <row r="200" spans="1:7">
      <c r="A200" s="3">
        <f t="shared" si="12"/>
        <v>176</v>
      </c>
      <c r="B200" s="2" t="s">
        <v>205</v>
      </c>
      <c r="C200" s="3" t="s">
        <v>49</v>
      </c>
      <c r="D200" s="34">
        <v>16</v>
      </c>
      <c r="E200" s="4"/>
      <c r="F200" s="5">
        <f t="shared" si="11"/>
        <v>0</v>
      </c>
      <c r="G200" s="6"/>
    </row>
    <row r="201" spans="1:7">
      <c r="A201" s="3">
        <f t="shared" si="12"/>
        <v>177</v>
      </c>
      <c r="B201" s="2" t="s">
        <v>206</v>
      </c>
      <c r="C201" s="3" t="s">
        <v>49</v>
      </c>
      <c r="D201" s="34">
        <v>2</v>
      </c>
      <c r="E201" s="4"/>
      <c r="F201" s="5">
        <f t="shared" si="11"/>
        <v>0</v>
      </c>
      <c r="G201" s="6"/>
    </row>
    <row r="202" spans="1:7">
      <c r="A202" s="3">
        <f t="shared" si="12"/>
        <v>178</v>
      </c>
      <c r="B202" s="2" t="s">
        <v>207</v>
      </c>
      <c r="C202" s="3" t="s">
        <v>49</v>
      </c>
      <c r="D202" s="34">
        <v>7</v>
      </c>
      <c r="E202" s="4"/>
      <c r="F202" s="5">
        <f t="shared" si="11"/>
        <v>0</v>
      </c>
      <c r="G202" s="6"/>
    </row>
    <row r="203" spans="1:7">
      <c r="A203" s="3">
        <f t="shared" si="12"/>
        <v>179</v>
      </c>
      <c r="B203" s="2" t="s">
        <v>208</v>
      </c>
      <c r="C203" s="3" t="s">
        <v>49</v>
      </c>
      <c r="D203" s="34">
        <v>2</v>
      </c>
      <c r="E203" s="4"/>
      <c r="F203" s="5">
        <f t="shared" si="11"/>
        <v>0</v>
      </c>
      <c r="G203" s="6"/>
    </row>
    <row r="204" spans="1:7">
      <c r="A204" s="3">
        <f t="shared" si="12"/>
        <v>180</v>
      </c>
      <c r="B204" s="2" t="s">
        <v>209</v>
      </c>
      <c r="C204" s="3" t="s">
        <v>49</v>
      </c>
      <c r="D204" s="34">
        <v>1</v>
      </c>
      <c r="E204" s="4"/>
      <c r="F204" s="5">
        <f t="shared" si="11"/>
        <v>0</v>
      </c>
      <c r="G204" s="6"/>
    </row>
    <row r="205" spans="1:7">
      <c r="A205" s="3">
        <f t="shared" si="12"/>
        <v>181</v>
      </c>
      <c r="B205" s="2" t="s">
        <v>210</v>
      </c>
      <c r="C205" s="3" t="s">
        <v>49</v>
      </c>
      <c r="D205" s="34">
        <v>16</v>
      </c>
      <c r="E205" s="4"/>
      <c r="F205" s="5">
        <f t="shared" si="11"/>
        <v>0</v>
      </c>
      <c r="G205" s="6"/>
    </row>
    <row r="206" spans="1:7">
      <c r="A206" s="3">
        <f t="shared" si="12"/>
        <v>182</v>
      </c>
      <c r="B206" s="2" t="s">
        <v>211</v>
      </c>
      <c r="C206" s="3" t="s">
        <v>49</v>
      </c>
      <c r="D206" s="34">
        <v>14</v>
      </c>
      <c r="E206" s="4"/>
      <c r="F206" s="5">
        <f t="shared" si="11"/>
        <v>0</v>
      </c>
      <c r="G206" s="6"/>
    </row>
    <row r="207" spans="1:7">
      <c r="A207" s="3">
        <f t="shared" si="12"/>
        <v>183</v>
      </c>
      <c r="B207" s="2" t="s">
        <v>212</v>
      </c>
      <c r="C207" s="3" t="s">
        <v>49</v>
      </c>
      <c r="D207" s="34">
        <v>18</v>
      </c>
      <c r="E207" s="4"/>
      <c r="F207" s="5">
        <f t="shared" si="11"/>
        <v>0</v>
      </c>
      <c r="G207" s="6"/>
    </row>
    <row r="208" spans="1:7">
      <c r="A208" s="3">
        <f t="shared" si="12"/>
        <v>184</v>
      </c>
      <c r="B208" s="2" t="s">
        <v>213</v>
      </c>
      <c r="C208" s="3" t="s">
        <v>49</v>
      </c>
      <c r="D208" s="34">
        <v>31</v>
      </c>
      <c r="E208" s="4"/>
      <c r="F208" s="5">
        <f t="shared" si="11"/>
        <v>0</v>
      </c>
      <c r="G208" s="6"/>
    </row>
    <row r="209" spans="1:7">
      <c r="A209" s="3">
        <f t="shared" si="12"/>
        <v>185</v>
      </c>
      <c r="B209" s="2" t="s">
        <v>214</v>
      </c>
      <c r="C209" s="3" t="s">
        <v>49</v>
      </c>
      <c r="D209" s="34">
        <v>3</v>
      </c>
      <c r="E209" s="4"/>
      <c r="F209" s="5">
        <f t="shared" si="11"/>
        <v>0</v>
      </c>
      <c r="G209" s="6"/>
    </row>
    <row r="210" spans="1:7">
      <c r="A210" s="3">
        <f t="shared" si="12"/>
        <v>186</v>
      </c>
      <c r="B210" s="2" t="s">
        <v>215</v>
      </c>
      <c r="C210" s="3" t="s">
        <v>49</v>
      </c>
      <c r="D210" s="34">
        <v>4</v>
      </c>
      <c r="E210" s="4"/>
      <c r="F210" s="5">
        <f t="shared" si="11"/>
        <v>0</v>
      </c>
      <c r="G210" s="6"/>
    </row>
    <row r="211" spans="1:7">
      <c r="A211" s="3">
        <f t="shared" si="12"/>
        <v>187</v>
      </c>
      <c r="B211" s="2" t="s">
        <v>216</v>
      </c>
      <c r="C211" s="3" t="s">
        <v>49</v>
      </c>
      <c r="D211" s="34">
        <v>6</v>
      </c>
      <c r="E211" s="4"/>
      <c r="F211" s="5">
        <f t="shared" si="11"/>
        <v>0</v>
      </c>
      <c r="G211" s="6"/>
    </row>
    <row r="212" spans="1:7">
      <c r="A212" s="3">
        <f t="shared" si="12"/>
        <v>188</v>
      </c>
      <c r="B212" s="2" t="s">
        <v>217</v>
      </c>
      <c r="C212" s="3" t="s">
        <v>49</v>
      </c>
      <c r="D212" s="34">
        <v>2</v>
      </c>
      <c r="E212" s="4"/>
      <c r="F212" s="5">
        <f t="shared" si="11"/>
        <v>0</v>
      </c>
      <c r="G212" s="6"/>
    </row>
    <row r="213" spans="1:7">
      <c r="A213" s="3">
        <f t="shared" si="12"/>
        <v>189</v>
      </c>
      <c r="B213" s="2" t="s">
        <v>218</v>
      </c>
      <c r="C213" s="3" t="s">
        <v>49</v>
      </c>
      <c r="D213" s="36">
        <v>7</v>
      </c>
      <c r="E213" s="4"/>
      <c r="F213" s="5">
        <f t="shared" si="11"/>
        <v>0</v>
      </c>
      <c r="G213" s="6"/>
    </row>
    <row r="214" spans="1:7">
      <c r="A214" s="3">
        <f t="shared" si="12"/>
        <v>190</v>
      </c>
      <c r="B214" s="2" t="s">
        <v>219</v>
      </c>
      <c r="C214" s="3" t="s">
        <v>49</v>
      </c>
      <c r="D214" s="36">
        <v>1</v>
      </c>
      <c r="E214" s="4"/>
      <c r="F214" s="5">
        <f t="shared" si="11"/>
        <v>0</v>
      </c>
      <c r="G214" s="6"/>
    </row>
    <row r="215" spans="1:7">
      <c r="A215" s="3">
        <f t="shared" si="12"/>
        <v>191</v>
      </c>
      <c r="B215" s="2" t="s">
        <v>220</v>
      </c>
      <c r="C215" s="3" t="s">
        <v>21</v>
      </c>
      <c r="D215" s="34">
        <v>1</v>
      </c>
      <c r="E215" s="4"/>
      <c r="F215" s="5">
        <f t="shared" si="11"/>
        <v>0</v>
      </c>
      <c r="G215" s="6"/>
    </row>
    <row r="216" spans="1:7">
      <c r="A216" s="3">
        <f t="shared" si="12"/>
        <v>192</v>
      </c>
      <c r="B216" s="2" t="s">
        <v>221</v>
      </c>
      <c r="C216" s="3" t="s">
        <v>49</v>
      </c>
      <c r="D216" s="34">
        <v>2</v>
      </c>
      <c r="E216" s="4"/>
      <c r="F216" s="5">
        <f t="shared" si="11"/>
        <v>0</v>
      </c>
      <c r="G216" s="6"/>
    </row>
    <row r="217" spans="1:7">
      <c r="A217" s="3">
        <f t="shared" si="12"/>
        <v>193</v>
      </c>
      <c r="B217" s="2" t="s">
        <v>222</v>
      </c>
      <c r="C217" s="3" t="s">
        <v>21</v>
      </c>
      <c r="D217" s="32">
        <v>1</v>
      </c>
      <c r="E217" s="4"/>
      <c r="F217" s="5">
        <f t="shared" si="11"/>
        <v>0</v>
      </c>
      <c r="G217" s="6"/>
    </row>
    <row r="218" spans="1:7">
      <c r="A218" s="3">
        <f t="shared" si="12"/>
        <v>194</v>
      </c>
      <c r="B218" s="2" t="s">
        <v>223</v>
      </c>
      <c r="C218" s="3" t="s">
        <v>21</v>
      </c>
      <c r="D218" s="32">
        <v>1</v>
      </c>
      <c r="E218" s="4"/>
      <c r="F218" s="5">
        <f t="shared" si="11"/>
        <v>0</v>
      </c>
      <c r="G218" s="6"/>
    </row>
    <row r="219" spans="1:7">
      <c r="A219" s="3">
        <f t="shared" si="12"/>
        <v>195</v>
      </c>
      <c r="B219" s="2" t="s">
        <v>224</v>
      </c>
      <c r="C219" s="3" t="s">
        <v>21</v>
      </c>
      <c r="D219" s="32">
        <v>1</v>
      </c>
      <c r="E219" s="4"/>
      <c r="F219" s="5">
        <f t="shared" si="11"/>
        <v>0</v>
      </c>
      <c r="G219" s="6"/>
    </row>
    <row r="220" spans="1:7">
      <c r="A220" s="3"/>
      <c r="B220" s="17" t="s">
        <v>225</v>
      </c>
      <c r="C220" s="16"/>
      <c r="D220" s="19"/>
      <c r="E220" s="21"/>
      <c r="F220" s="19">
        <f>SUM(F187:F219)</f>
        <v>0</v>
      </c>
      <c r="G220" s="6"/>
    </row>
    <row r="221" spans="1:7">
      <c r="A221" s="2"/>
      <c r="B221" s="22"/>
      <c r="C221" s="3"/>
      <c r="D221" s="40"/>
      <c r="E221" s="21"/>
      <c r="F221" s="5"/>
      <c r="G221" s="6"/>
    </row>
    <row r="222" spans="1:7">
      <c r="A222" s="3"/>
      <c r="B222" s="1" t="s">
        <v>226</v>
      </c>
      <c r="C222" s="3"/>
      <c r="D222" s="37"/>
      <c r="E222" s="21"/>
      <c r="F222" s="5"/>
      <c r="G222" s="6"/>
    </row>
    <row r="223" spans="1:7">
      <c r="A223" s="3">
        <f>1+A219</f>
        <v>196</v>
      </c>
      <c r="B223" s="2" t="s">
        <v>227</v>
      </c>
      <c r="C223" s="3" t="s">
        <v>31</v>
      </c>
      <c r="D223" s="32">
        <v>3862</v>
      </c>
      <c r="E223" s="4"/>
      <c r="F223" s="5">
        <f t="shared" ref="F223:F234" si="13">D223*E223</f>
        <v>0</v>
      </c>
      <c r="G223" s="6"/>
    </row>
    <row r="224" spans="1:7">
      <c r="A224" s="3">
        <f t="shared" ref="A224:A234" si="14">1+A223</f>
        <v>197</v>
      </c>
      <c r="B224" s="2" t="s">
        <v>228</v>
      </c>
      <c r="C224" s="3" t="s">
        <v>31</v>
      </c>
      <c r="D224" s="32">
        <v>761</v>
      </c>
      <c r="E224" s="4"/>
      <c r="F224" s="5">
        <f t="shared" si="13"/>
        <v>0</v>
      </c>
      <c r="G224" s="6"/>
    </row>
    <row r="225" spans="1:7">
      <c r="A225" s="3">
        <f t="shared" si="14"/>
        <v>198</v>
      </c>
      <c r="B225" s="2" t="s">
        <v>229</v>
      </c>
      <c r="C225" s="3" t="s">
        <v>31</v>
      </c>
      <c r="D225" s="32">
        <v>194</v>
      </c>
      <c r="E225" s="4"/>
      <c r="F225" s="5">
        <f t="shared" si="13"/>
        <v>0</v>
      </c>
      <c r="G225" s="6"/>
    </row>
    <row r="226" spans="1:7">
      <c r="A226" s="3">
        <f t="shared" si="14"/>
        <v>199</v>
      </c>
      <c r="B226" s="2" t="s">
        <v>230</v>
      </c>
      <c r="C226" s="3" t="s">
        <v>49</v>
      </c>
      <c r="D226" s="32">
        <v>15</v>
      </c>
      <c r="E226" s="4"/>
      <c r="F226" s="5">
        <f t="shared" si="13"/>
        <v>0</v>
      </c>
      <c r="G226" s="6"/>
    </row>
    <row r="227" spans="1:7">
      <c r="A227" s="3">
        <f t="shared" si="14"/>
        <v>200</v>
      </c>
      <c r="B227" s="2" t="s">
        <v>231</v>
      </c>
      <c r="C227" s="3" t="s">
        <v>49</v>
      </c>
      <c r="D227" s="32">
        <v>6</v>
      </c>
      <c r="E227" s="4"/>
      <c r="F227" s="5">
        <f t="shared" si="13"/>
        <v>0</v>
      </c>
      <c r="G227" s="6"/>
    </row>
    <row r="228" spans="1:7">
      <c r="A228" s="3">
        <f t="shared" si="14"/>
        <v>201</v>
      </c>
      <c r="B228" s="2" t="s">
        <v>232</v>
      </c>
      <c r="C228" s="3" t="s">
        <v>49</v>
      </c>
      <c r="D228" s="32">
        <v>21</v>
      </c>
      <c r="E228" s="4"/>
      <c r="F228" s="5">
        <f t="shared" si="13"/>
        <v>0</v>
      </c>
      <c r="G228" s="6"/>
    </row>
    <row r="229" spans="1:7">
      <c r="A229" s="3">
        <f t="shared" si="14"/>
        <v>202</v>
      </c>
      <c r="B229" s="2" t="s">
        <v>233</v>
      </c>
      <c r="C229" s="3" t="s">
        <v>49</v>
      </c>
      <c r="D229" s="32">
        <v>2</v>
      </c>
      <c r="E229" s="4"/>
      <c r="F229" s="5">
        <f t="shared" si="13"/>
        <v>0</v>
      </c>
      <c r="G229" s="6"/>
    </row>
    <row r="230" spans="1:7">
      <c r="A230" s="3">
        <f t="shared" si="14"/>
        <v>203</v>
      </c>
      <c r="B230" s="2" t="s">
        <v>234</v>
      </c>
      <c r="C230" s="3" t="s">
        <v>49</v>
      </c>
      <c r="D230" s="32">
        <v>3</v>
      </c>
      <c r="E230" s="4"/>
      <c r="F230" s="5">
        <f t="shared" si="13"/>
        <v>0</v>
      </c>
      <c r="G230" s="6"/>
    </row>
    <row r="231" spans="1:7">
      <c r="A231" s="3">
        <f t="shared" si="14"/>
        <v>204</v>
      </c>
      <c r="B231" s="2" t="s">
        <v>235</v>
      </c>
      <c r="C231" s="3" t="s">
        <v>49</v>
      </c>
      <c r="D231" s="32">
        <v>2</v>
      </c>
      <c r="E231" s="4"/>
      <c r="F231" s="5">
        <f t="shared" si="13"/>
        <v>0</v>
      </c>
      <c r="G231" s="6"/>
    </row>
    <row r="232" spans="1:7">
      <c r="A232" s="3">
        <f t="shared" si="14"/>
        <v>205</v>
      </c>
      <c r="B232" s="2" t="s">
        <v>236</v>
      </c>
      <c r="C232" s="3" t="s">
        <v>49</v>
      </c>
      <c r="D232" s="32">
        <v>5</v>
      </c>
      <c r="E232" s="4"/>
      <c r="F232" s="5">
        <f t="shared" si="13"/>
        <v>0</v>
      </c>
      <c r="G232" s="6"/>
    </row>
    <row r="233" spans="1:7">
      <c r="A233" s="3">
        <f t="shared" si="14"/>
        <v>206</v>
      </c>
      <c r="B233" s="2" t="s">
        <v>237</v>
      </c>
      <c r="C233" s="3" t="s">
        <v>49</v>
      </c>
      <c r="D233" s="32">
        <v>3</v>
      </c>
      <c r="E233" s="4"/>
      <c r="F233" s="5">
        <f t="shared" si="13"/>
        <v>0</v>
      </c>
      <c r="G233" s="6"/>
    </row>
    <row r="234" spans="1:7">
      <c r="A234" s="3">
        <f t="shared" si="14"/>
        <v>207</v>
      </c>
      <c r="B234" s="2" t="s">
        <v>238</v>
      </c>
      <c r="C234" s="3" t="s">
        <v>49</v>
      </c>
      <c r="D234" s="32">
        <v>1</v>
      </c>
      <c r="E234" s="4"/>
      <c r="F234" s="5">
        <f t="shared" si="13"/>
        <v>0</v>
      </c>
      <c r="G234" s="6"/>
    </row>
    <row r="235" spans="1:7">
      <c r="A235" s="3"/>
      <c r="B235" s="17" t="s">
        <v>239</v>
      </c>
      <c r="C235" s="16"/>
      <c r="D235" s="19"/>
      <c r="E235" s="18"/>
      <c r="F235" s="19">
        <f>SUM(F223:F234)</f>
        <v>0</v>
      </c>
      <c r="G235" s="6"/>
    </row>
    <row r="236" spans="1:7">
      <c r="A236" s="3"/>
      <c r="B236" s="20"/>
      <c r="C236" s="3"/>
      <c r="D236" s="40"/>
      <c r="E236" s="15"/>
      <c r="F236" s="15"/>
      <c r="G236" s="28"/>
    </row>
    <row r="237" spans="1:7">
      <c r="A237" s="3"/>
      <c r="B237" s="20" t="s">
        <v>240</v>
      </c>
      <c r="C237" s="3"/>
      <c r="D237" s="37"/>
      <c r="E237" s="23"/>
      <c r="F237" s="23"/>
      <c r="G237" s="6"/>
    </row>
    <row r="238" spans="1:7">
      <c r="A238" s="3">
        <f>1+A234</f>
        <v>208</v>
      </c>
      <c r="B238" s="15" t="s">
        <v>241</v>
      </c>
      <c r="C238" s="3" t="s">
        <v>111</v>
      </c>
      <c r="D238" s="32">
        <v>3331</v>
      </c>
      <c r="E238" s="5"/>
      <c r="F238" s="5">
        <f t="shared" ref="F238:F239" si="15">D238*E238</f>
        <v>0</v>
      </c>
      <c r="G238" s="6"/>
    </row>
    <row r="239" spans="1:7">
      <c r="A239" s="3">
        <f>A238+1</f>
        <v>209</v>
      </c>
      <c r="B239" s="15" t="s">
        <v>242</v>
      </c>
      <c r="C239" s="3" t="s">
        <v>31</v>
      </c>
      <c r="D239" s="32">
        <v>1466</v>
      </c>
      <c r="E239" s="5"/>
      <c r="F239" s="5">
        <f t="shared" si="15"/>
        <v>0</v>
      </c>
      <c r="G239" s="6"/>
    </row>
    <row r="240" spans="1:7">
      <c r="A240" s="3"/>
      <c r="B240" s="17" t="s">
        <v>243</v>
      </c>
      <c r="C240" s="16"/>
      <c r="D240" s="19"/>
      <c r="E240" s="20"/>
      <c r="F240" s="19">
        <f>SUM(F238:F239)</f>
        <v>0</v>
      </c>
      <c r="G240" s="6"/>
    </row>
    <row r="241" spans="1:7">
      <c r="A241" s="16"/>
      <c r="B241" s="2"/>
      <c r="C241" s="16"/>
      <c r="D241" s="40"/>
      <c r="E241" s="15"/>
      <c r="F241" s="15"/>
      <c r="G241" s="6"/>
    </row>
    <row r="242" spans="1:7">
      <c r="A242" s="2"/>
      <c r="B242" s="1" t="s">
        <v>244</v>
      </c>
      <c r="C242" s="3"/>
      <c r="D242" s="37"/>
      <c r="E242" s="15"/>
      <c r="F242" s="15"/>
      <c r="G242" s="26"/>
    </row>
    <row r="243" spans="1:7">
      <c r="A243" s="3">
        <f>1+A239</f>
        <v>210</v>
      </c>
      <c r="B243" s="2" t="s">
        <v>245</v>
      </c>
      <c r="C243" s="3" t="s">
        <v>21</v>
      </c>
      <c r="D243" s="32">
        <v>1</v>
      </c>
      <c r="E243" s="5"/>
      <c r="F243" s="5">
        <f t="shared" ref="F243:F245" si="16">D243*E243</f>
        <v>0</v>
      </c>
      <c r="G243" s="26"/>
    </row>
    <row r="244" spans="1:7">
      <c r="A244" s="3">
        <f>1+A243</f>
        <v>211</v>
      </c>
      <c r="B244" s="2" t="s">
        <v>246</v>
      </c>
      <c r="C244" s="3" t="s">
        <v>21</v>
      </c>
      <c r="D244" s="32">
        <v>1</v>
      </c>
      <c r="E244" s="5"/>
      <c r="F244" s="5">
        <f t="shared" si="16"/>
        <v>0</v>
      </c>
      <c r="G244" s="26"/>
    </row>
    <row r="245" spans="1:7">
      <c r="A245" s="3">
        <f>1+A244</f>
        <v>212</v>
      </c>
      <c r="B245" s="2" t="s">
        <v>247</v>
      </c>
      <c r="C245" s="3" t="s">
        <v>21</v>
      </c>
      <c r="D245" s="32">
        <v>1</v>
      </c>
      <c r="E245" s="5"/>
      <c r="F245" s="5">
        <f t="shared" si="16"/>
        <v>0</v>
      </c>
      <c r="G245" s="26"/>
    </row>
    <row r="246" spans="1:7">
      <c r="A246" s="16"/>
      <c r="B246" s="17" t="s">
        <v>248</v>
      </c>
      <c r="C246" s="16"/>
      <c r="D246" s="19"/>
      <c r="E246" s="20"/>
      <c r="F246" s="19">
        <f>SUM(F243:F245)</f>
        <v>0</v>
      </c>
      <c r="G246" s="6"/>
    </row>
    <row r="247" spans="1:7">
      <c r="A247" s="3"/>
      <c r="B247" s="22"/>
      <c r="C247" s="3"/>
      <c r="D247" s="41"/>
      <c r="E247" s="20"/>
      <c r="F247" s="17"/>
      <c r="G247" s="6"/>
    </row>
    <row r="248" spans="1:7">
      <c r="A248" s="2"/>
      <c r="B248" s="17" t="s">
        <v>249</v>
      </c>
      <c r="C248" s="17"/>
      <c r="D248" s="41"/>
      <c r="E248" s="20"/>
      <c r="F248" s="19">
        <f>F246+F240+F235+F220+F184+F150+F124+F99+F47</f>
        <v>0</v>
      </c>
      <c r="G248" s="6"/>
    </row>
    <row r="249" spans="1:7">
      <c r="A249" s="2"/>
      <c r="B249" s="17" t="s">
        <v>250</v>
      </c>
      <c r="C249" s="24">
        <v>8.1875000000000003E-2</v>
      </c>
      <c r="D249" s="41"/>
      <c r="E249" s="20"/>
      <c r="F249" s="19">
        <f>F248*C249</f>
        <v>0</v>
      </c>
      <c r="G249" s="6"/>
    </row>
    <row r="250" spans="1:7">
      <c r="A250" s="2"/>
      <c r="B250" s="17" t="s">
        <v>251</v>
      </c>
      <c r="D250" s="41"/>
      <c r="E250" s="15"/>
      <c r="F250" s="19">
        <f>SUM(F248:F249)</f>
        <v>0</v>
      </c>
    </row>
    <row r="251" spans="1:7">
      <c r="A251" s="2"/>
      <c r="B251" s="17"/>
      <c r="D251" s="41"/>
      <c r="E251" s="15"/>
      <c r="F251" s="19"/>
    </row>
    <row r="252" spans="1:7">
      <c r="A252" s="2"/>
    </row>
    <row r="253" spans="1:7">
      <c r="A253" s="16"/>
      <c r="B253" s="1" t="s">
        <v>252</v>
      </c>
      <c r="C253" s="16"/>
      <c r="D253" s="37"/>
      <c r="E253" s="18"/>
      <c r="F253" s="19"/>
      <c r="G253" s="6"/>
    </row>
    <row r="254" spans="1:7">
      <c r="A254" s="3">
        <v>1</v>
      </c>
      <c r="B254" s="2" t="s">
        <v>253</v>
      </c>
      <c r="C254" s="3" t="s">
        <v>21</v>
      </c>
      <c r="D254" s="32">
        <v>1</v>
      </c>
      <c r="E254" s="4"/>
      <c r="F254" s="5">
        <f t="shared" ref="F254:F260" si="17">D254*E254</f>
        <v>0</v>
      </c>
      <c r="G254" s="6"/>
    </row>
    <row r="255" spans="1:7">
      <c r="A255" s="3">
        <f t="shared" ref="A255:A260" si="18">1+A254</f>
        <v>2</v>
      </c>
      <c r="B255" s="2" t="s">
        <v>254</v>
      </c>
      <c r="C255" s="3" t="s">
        <v>255</v>
      </c>
      <c r="D255" s="32">
        <v>24</v>
      </c>
      <c r="E255" s="4"/>
      <c r="F255" s="5">
        <f t="shared" si="17"/>
        <v>0</v>
      </c>
      <c r="G255" s="6"/>
    </row>
    <row r="256" spans="1:7">
      <c r="A256" s="3">
        <f t="shared" si="18"/>
        <v>3</v>
      </c>
      <c r="B256" s="2" t="s">
        <v>256</v>
      </c>
      <c r="C256" s="3" t="s">
        <v>49</v>
      </c>
      <c r="D256" s="32">
        <v>1</v>
      </c>
      <c r="E256" s="4"/>
      <c r="F256" s="5">
        <f t="shared" si="17"/>
        <v>0</v>
      </c>
      <c r="G256" s="6"/>
    </row>
    <row r="257" spans="1:7">
      <c r="A257" s="3">
        <f t="shared" si="18"/>
        <v>4</v>
      </c>
      <c r="B257" s="2" t="s">
        <v>257</v>
      </c>
      <c r="C257" s="3" t="s">
        <v>31</v>
      </c>
      <c r="D257" s="32">
        <v>20227</v>
      </c>
      <c r="E257" s="4"/>
      <c r="F257" s="5">
        <f t="shared" si="17"/>
        <v>0</v>
      </c>
    </row>
    <row r="258" spans="1:7">
      <c r="A258" s="3">
        <f t="shared" si="18"/>
        <v>5</v>
      </c>
      <c r="B258" s="2" t="s">
        <v>258</v>
      </c>
      <c r="C258" s="3" t="s">
        <v>21</v>
      </c>
      <c r="D258" s="32">
        <v>1</v>
      </c>
      <c r="E258" s="4"/>
      <c r="F258" s="5">
        <f t="shared" si="17"/>
        <v>0</v>
      </c>
      <c r="G258" s="6"/>
    </row>
    <row r="259" spans="1:7">
      <c r="A259" s="3">
        <f t="shared" si="18"/>
        <v>6</v>
      </c>
      <c r="B259" s="2" t="s">
        <v>259</v>
      </c>
      <c r="C259" s="3" t="s">
        <v>21</v>
      </c>
      <c r="D259" s="32">
        <v>1</v>
      </c>
      <c r="E259" s="4"/>
      <c r="F259" s="5">
        <f t="shared" si="17"/>
        <v>0</v>
      </c>
      <c r="G259" s="6"/>
    </row>
    <row r="260" spans="1:7">
      <c r="A260" s="3">
        <f t="shared" si="18"/>
        <v>7</v>
      </c>
      <c r="B260" s="2" t="s">
        <v>260</v>
      </c>
      <c r="C260" s="3" t="s">
        <v>21</v>
      </c>
      <c r="D260" s="32">
        <v>1</v>
      </c>
      <c r="E260" s="4"/>
      <c r="F260" s="5">
        <f t="shared" si="17"/>
        <v>0</v>
      </c>
      <c r="G260" s="6"/>
    </row>
    <row r="261" spans="1:7">
      <c r="A261" s="16"/>
      <c r="B261" s="17" t="s">
        <v>261</v>
      </c>
      <c r="C261" s="16"/>
      <c r="D261" s="19"/>
      <c r="E261" s="18"/>
      <c r="F261" s="19">
        <f>SUM(F254:F260)</f>
        <v>0</v>
      </c>
      <c r="G261" s="6"/>
    </row>
    <row r="262" spans="1:7">
      <c r="B262" s="17" t="s">
        <v>250</v>
      </c>
      <c r="C262" s="24">
        <v>8.1875000000000003E-2</v>
      </c>
      <c r="D262" s="41"/>
      <c r="E262" s="20"/>
      <c r="F262" s="19">
        <f>F261*C262</f>
        <v>0</v>
      </c>
    </row>
    <row r="263" spans="1:7">
      <c r="B263" s="17" t="s">
        <v>262</v>
      </c>
      <c r="D263" s="41"/>
      <c r="E263" s="15"/>
      <c r="F263" s="19">
        <f>SUM(F261:F262)</f>
        <v>0</v>
      </c>
    </row>
  </sheetData>
  <mergeCells count="1">
    <mergeCell ref="A3:B3"/>
  </mergeCells>
  <printOptions gridLines="1"/>
  <pageMargins left="0.7" right="0.7" top="0.75" bottom="0.75" header="0.3" footer="0.3"/>
  <pageSetup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bleContents xmlns="f040bb72-3d34-4fe4-b555-72a4b493b0b3" xsi:nil="true"/>
    <lcf76f155ced4ddcb4097134ff3c332f xmlns="f040bb72-3d34-4fe4-b555-72a4b493b0b3">
      <Terms xmlns="http://schemas.microsoft.com/office/infopath/2007/PartnerControls"/>
    </lcf76f155ced4ddcb4097134ff3c332f>
    <TaxCatchAll xmlns="57c08c86-ca0e-415d-a4ff-90e6ca1500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D3734B2DED84096BD556C39E4C943" ma:contentTypeVersion="17" ma:contentTypeDescription="Create a new document." ma:contentTypeScope="" ma:versionID="013da0bf895911fe38675937d382bb50">
  <xsd:schema xmlns:xsd="http://www.w3.org/2001/XMLSchema" xmlns:xs="http://www.w3.org/2001/XMLSchema" xmlns:p="http://schemas.microsoft.com/office/2006/metadata/properties" xmlns:ns2="f040bb72-3d34-4fe4-b555-72a4b493b0b3" xmlns:ns3="57c08c86-ca0e-415d-a4ff-90e6ca1500d3" targetNamespace="http://schemas.microsoft.com/office/2006/metadata/properties" ma:root="true" ma:fieldsID="b55d02167d70321b7b3eb1645c08108a" ns2:_="" ns3:_="">
    <xsd:import namespace="f040bb72-3d34-4fe4-b555-72a4b493b0b3"/>
    <xsd:import namespace="57c08c86-ca0e-415d-a4ff-90e6ca150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ApplicableConten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0bb72-3d34-4fe4-b555-72a4b493b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ebccce-4744-41d1-b7b3-ad30e43dce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licableContents" ma:index="23" nillable="true" ma:displayName="Applicable Contents" ma:format="Dropdown" ma:internalName="ApplicableContents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08c86-ca0e-415d-a4ff-90e6ca1500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b9d4cbb-9a50-47af-b1d4-d2f7dc64a166}" ma:internalName="TaxCatchAll" ma:showField="CatchAllData" ma:web="57c08c86-ca0e-415d-a4ff-90e6ca150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60B3D-C0FD-4A61-A9D5-B4632BFAFB27}"/>
</file>

<file path=customXml/itemProps2.xml><?xml version="1.0" encoding="utf-8"?>
<ds:datastoreItem xmlns:ds="http://schemas.openxmlformats.org/officeDocument/2006/customXml" ds:itemID="{6FDE9711-4584-4D4C-9EB6-35D339510205}"/>
</file>

<file path=customXml/itemProps3.xml><?xml version="1.0" encoding="utf-8"?>
<ds:datastoreItem xmlns:ds="http://schemas.openxmlformats.org/officeDocument/2006/customXml" ds:itemID="{422BC418-C260-4865-8C37-D1FD82BF5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Oralynn Guerrerortiz</dc:creator>
  <cp:keywords/>
  <dc:description/>
  <cp:lastModifiedBy/>
  <cp:revision/>
  <dcterms:created xsi:type="dcterms:W3CDTF">2025-04-02T21:33:06Z</dcterms:created>
  <dcterms:modified xsi:type="dcterms:W3CDTF">2026-07-01T15:38:40Z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0x010100250D3734B2DED84096BD556C39E4C943</vt:lpwstr>
  </property>
  <property fmtid="{D5CDD505-2E9C-101B-9397-08002B2CF9AE}" pid="3" name="MediaServiceImageTags">
    <vt:lpwstr/>
  </property>
</Properties>
</file>